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PeteriMac/Desktop/Coparison KY and Indiana Opioids/"/>
    </mc:Choice>
  </mc:AlternateContent>
  <bookViews>
    <workbookView xWindow="0" yWindow="460" windowWidth="49540" windowHeight="28180" tabRatio="500"/>
  </bookViews>
  <sheets>
    <sheet name="KY &amp; IN Opioids Compared" sheetId="1" r:id="rId1"/>
  </sheets>
  <definedNames>
    <definedName name="_xlnm.Print_Area" localSheetId="0">'KY &amp; IN Opioids Compared'!$A$1:$N$102</definedName>
    <definedName name="_xlnm.Print_Titles" localSheetId="0">'KY &amp; IN Opioids Compared'!$2:$2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9" i="1"/>
  <c r="N71" i="1"/>
  <c r="N72" i="1"/>
  <c r="N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L3" i="1"/>
  <c r="L4" i="1"/>
  <c r="L5" i="1"/>
  <c r="L7" i="1"/>
  <c r="L12" i="1"/>
  <c r="L6" i="1"/>
  <c r="L10" i="1"/>
  <c r="L71" i="1"/>
  <c r="L11" i="1"/>
  <c r="L13" i="1"/>
  <c r="L47" i="1"/>
  <c r="L25" i="1"/>
  <c r="L14" i="1"/>
  <c r="L18" i="1"/>
  <c r="L20" i="1"/>
  <c r="L29" i="1"/>
  <c r="L9" i="1"/>
  <c r="L16" i="1"/>
  <c r="L22" i="1"/>
  <c r="L19" i="1"/>
  <c r="L28" i="1"/>
  <c r="L23" i="1"/>
  <c r="L24" i="1"/>
  <c r="L56" i="1"/>
  <c r="L30" i="1"/>
  <c r="L34" i="1"/>
  <c r="L26" i="1"/>
  <c r="L61" i="1"/>
  <c r="L57" i="1"/>
  <c r="L50" i="1"/>
  <c r="L40" i="1"/>
  <c r="L21" i="1"/>
  <c r="L37" i="1"/>
  <c r="L38" i="1"/>
  <c r="L17" i="1"/>
  <c r="L31" i="1"/>
  <c r="L41" i="1"/>
  <c r="L45" i="1"/>
  <c r="L67" i="1"/>
  <c r="L27" i="1"/>
  <c r="L44" i="1"/>
  <c r="L49" i="1"/>
  <c r="L48" i="1"/>
  <c r="L43" i="1"/>
  <c r="L15" i="1"/>
  <c r="L36" i="1"/>
  <c r="L53" i="1"/>
  <c r="L81" i="1"/>
  <c r="L42" i="1"/>
  <c r="L32" i="1"/>
  <c r="L52" i="1"/>
  <c r="L59" i="1"/>
  <c r="L55" i="1"/>
  <c r="L65" i="1"/>
  <c r="L80" i="1"/>
  <c r="L79" i="1"/>
  <c r="L78" i="1"/>
  <c r="L77" i="1"/>
  <c r="L54" i="1"/>
  <c r="L58" i="1"/>
  <c r="L76" i="1"/>
  <c r="L63" i="1"/>
  <c r="L35" i="1"/>
  <c r="L69" i="1"/>
  <c r="L46" i="1"/>
  <c r="L75" i="1"/>
  <c r="L62" i="1"/>
  <c r="L39" i="1"/>
  <c r="L33" i="1"/>
  <c r="L74" i="1"/>
  <c r="L60" i="1"/>
  <c r="L72" i="1"/>
  <c r="L66" i="1"/>
  <c r="L73" i="1"/>
</calcChain>
</file>

<file path=xl/sharedStrings.xml><?xml version="1.0" encoding="utf-8"?>
<sst xmlns="http://schemas.openxmlformats.org/spreadsheetml/2006/main" count="168" uniqueCount="96">
  <si>
    <t>Prescribers in Specialty</t>
  </si>
  <si>
    <t>Total Drug Cost</t>
  </si>
  <si>
    <t>Interventional Pain Management</t>
  </si>
  <si>
    <t>Pain Management</t>
  </si>
  <si>
    <t>Anesthesiology</t>
  </si>
  <si>
    <t>Geriatric Medicine</t>
  </si>
  <si>
    <t>Clinic/Center</t>
  </si>
  <si>
    <t>Preventive Medicine</t>
  </si>
  <si>
    <t>Internal Medicine</t>
  </si>
  <si>
    <t>Family Practice</t>
  </si>
  <si>
    <t>Rheumatology</t>
  </si>
  <si>
    <t>General Practice</t>
  </si>
  <si>
    <t>Neurosurgery</t>
  </si>
  <si>
    <t>Allergy/Immunology</t>
  </si>
  <si>
    <t>Orthopedic Surgery</t>
  </si>
  <si>
    <t>Pediatric Medicine</t>
  </si>
  <si>
    <t>Hospice and Palliative Care</t>
  </si>
  <si>
    <t>Neurology</t>
  </si>
  <si>
    <t>Nurse Practitioner</t>
  </si>
  <si>
    <t>Hematology/Oncology</t>
  </si>
  <si>
    <t>Medical Oncology</t>
  </si>
  <si>
    <t>Hematology</t>
  </si>
  <si>
    <t>Sports Medicine</t>
  </si>
  <si>
    <t>Pulmonary Disease</t>
  </si>
  <si>
    <t>Cardiology</t>
  </si>
  <si>
    <t>Hand Surgery</t>
  </si>
  <si>
    <t>Emergency Medicine</t>
  </si>
  <si>
    <t>Maxillofacial Surgery</t>
  </si>
  <si>
    <t>Oral Surgery (dentists only)</t>
  </si>
  <si>
    <t>Family Medicine</t>
  </si>
  <si>
    <t>Gastroenterology</t>
  </si>
  <si>
    <t>Surgical Oncology</t>
  </si>
  <si>
    <t>Endocrinology</t>
  </si>
  <si>
    <t>Dermatology</t>
  </si>
  <si>
    <t>Legal Medicine</t>
  </si>
  <si>
    <t>Urology</t>
  </si>
  <si>
    <t>Vascular Surgery</t>
  </si>
  <si>
    <t>General Surgery</t>
  </si>
  <si>
    <t>Oral &amp; Maxillofacial Surgery</t>
  </si>
  <si>
    <t>Thoracic Surgery</t>
  </si>
  <si>
    <t>Podiatry</t>
  </si>
  <si>
    <t>Physician Assistant</t>
  </si>
  <si>
    <t>Psychiatry &amp; Neurology</t>
  </si>
  <si>
    <t>Cardiac Electrophysiology</t>
  </si>
  <si>
    <t>Nephrology</t>
  </si>
  <si>
    <t>Gynecological/Oncology</t>
  </si>
  <si>
    <t>Infectious Disease</t>
  </si>
  <si>
    <t>Cardiac Surgery</t>
  </si>
  <si>
    <t>Otolaryngology</t>
  </si>
  <si>
    <t>Ophthalmology</t>
  </si>
  <si>
    <t>Radiation Oncology</t>
  </si>
  <si>
    <t>Registered Nurse</t>
  </si>
  <si>
    <t>Orthopaedic Surgery</t>
  </si>
  <si>
    <t>Dentist</t>
  </si>
  <si>
    <t>Psychiatry</t>
  </si>
  <si>
    <t>Surgery</t>
  </si>
  <si>
    <t>Obstetrics/Gynecology</t>
  </si>
  <si>
    <t>Neurological Surgery</t>
  </si>
  <si>
    <t>Diagnostic Radiology</t>
  </si>
  <si>
    <t>Optometry</t>
  </si>
  <si>
    <t>Critical Care (Intensivists)</t>
  </si>
  <si>
    <t>Optician</t>
  </si>
  <si>
    <t>Plastic Surgery</t>
  </si>
  <si>
    <t>Pathology</t>
  </si>
  <si>
    <t>Neuropsychiatry</t>
  </si>
  <si>
    <t>Physical Therapist</t>
  </si>
  <si>
    <t>Rehabilitation Agency</t>
  </si>
  <si>
    <t>Physical Therapy Assistant</t>
  </si>
  <si>
    <t>Addiction Medicine</t>
  </si>
  <si>
    <t>CRNA</t>
  </si>
  <si>
    <t>Hospitalist</t>
  </si>
  <si>
    <t>Interventional Radiology</t>
  </si>
  <si>
    <t>Hospital (Dmercs Only)</t>
  </si>
  <si>
    <t>Licensed Clinical Social Worker</t>
  </si>
  <si>
    <t>Licensed Practical Nurse</t>
  </si>
  <si>
    <t>Indiana Specialty</t>
  </si>
  <si>
    <t>Rank Rx per Provider</t>
  </si>
  <si>
    <t>Average of Specialties:</t>
  </si>
  <si>
    <t>Comparison of Opioid Narcotic Prescribing in Kentucky and Indiana by Specialty, 2013</t>
  </si>
  <si>
    <t>Rank KY Minus Rank IN</t>
  </si>
  <si>
    <t>Rx per Provider</t>
  </si>
  <si>
    <t>Rx Written</t>
  </si>
  <si>
    <t>Total Drug Coast</t>
  </si>
  <si>
    <t>Colorectal Surgery</t>
  </si>
  <si>
    <t>Kentucky Specialty</t>
  </si>
  <si>
    <t>Physical Medicine and Rehab.</t>
  </si>
  <si>
    <t>Osteopathic Manipulative Med.</t>
  </si>
  <si>
    <t>Certified Clin. Nurse Specialist</t>
  </si>
  <si>
    <t>Plastic and Reconstructive Surg.</t>
  </si>
  <si>
    <t>Student in Organized Training</t>
  </si>
  <si>
    <t>Multispecialty Clinic/Group Pract.</t>
  </si>
  <si>
    <t>Kentucky Grand Totals:</t>
  </si>
  <si>
    <t>Median of Specialties:</t>
  </si>
  <si>
    <t xml:space="preserve"> Maximum of Specialties::</t>
  </si>
  <si>
    <t>Minimum of Specialties:</t>
  </si>
  <si>
    <t>Indiana Grand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</si>
</sst>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4D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FFCB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166" fontId="0" fillId="0" borderId="0" xfId="2" applyNumberFormat="1" applyFont="1"/>
    <xf numFmtId="0" fontId="0" fillId="0" borderId="0" xfId="0" applyBorder="1"/>
    <xf numFmtId="164" fontId="0" fillId="0" borderId="0" xfId="1" applyNumberFormat="1" applyFont="1" applyBorder="1"/>
    <xf numFmtId="0" fontId="3" fillId="0" borderId="0" xfId="0" applyFont="1" applyAlignment="1">
      <alignment horizontal="right"/>
    </xf>
    <xf numFmtId="164" fontId="3" fillId="0" borderId="0" xfId="1" applyNumberFormat="1" applyFont="1"/>
    <xf numFmtId="166" fontId="3" fillId="0" borderId="0" xfId="2" applyNumberFormat="1" applyFont="1"/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 applyBorder="1"/>
    <xf numFmtId="166" fontId="0" fillId="0" borderId="0" xfId="2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4" borderId="0" xfId="1" applyNumberFormat="1" applyFont="1" applyFill="1" applyAlignment="1">
      <alignment horizontal="center" vertical="center" wrapText="1"/>
    </xf>
    <xf numFmtId="166" fontId="2" fillId="4" borderId="0" xfId="2" applyNumberFormat="1" applyFont="1" applyFill="1" applyAlignment="1">
      <alignment horizontal="center" vertical="center" wrapText="1"/>
    </xf>
    <xf numFmtId="0" fontId="6" fillId="0" borderId="0" xfId="0" applyFont="1"/>
    <xf numFmtId="0" fontId="0" fillId="0" borderId="0" xfId="0" applyBorder="1" applyAlignment="1">
      <alignment horizontal="center"/>
    </xf>
    <xf numFmtId="166" fontId="2" fillId="2" borderId="0" xfId="2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3" fontId="0" fillId="0" borderId="2" xfId="0" applyNumberFormat="1" applyBorder="1"/>
    <xf numFmtId="166" fontId="0" fillId="0" borderId="2" xfId="2" applyNumberFormat="1" applyFont="1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colors>
    <mruColors>
      <color rgb="FFFFCB99"/>
      <color rgb="FFC1C1C1"/>
      <color rgb="FFFFC4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223762</xdr:colOff>
      <xdr:row>92</xdr:row>
      <xdr:rowOff>78617</xdr:rowOff>
    </xdr:from>
    <xdr:to>
      <xdr:col>8</xdr:col>
      <xdr:colOff>405191</xdr:colOff>
      <xdr:row>100</xdr:row>
      <xdr:rowOff>42333</xdr:rowOff>
    </xdr:to>
    <xdr:sp macro="" textlink="">
      <xdr:nvSpPr>
        <xdr:cNvPr id="2" name="TextBox 1"/>
        <xdr:cNvSpPr txBox="1"/>
      </xdr:nvSpPr>
      <xdr:spPr>
        <a:xfrm>
          <a:off x="223762" y="16921236"/>
          <a:ext cx="7069667" cy="1366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• Rx = Number of prescriptions and refills.</a:t>
          </a:r>
        </a:p>
        <a:p>
          <a:r>
            <a:rPr lang="en-US" sz="1100" baseline="0"/>
            <a:t>• Data ranked overall by "Prescriptions per Provider" in Kentucky. Indiana specialties matched to adjacent KY ones. </a:t>
          </a:r>
        </a:p>
        <a:p>
          <a:r>
            <a:rPr lang="en-US" sz="1100" baseline="0"/>
            <a:t>         -Not every specialty had a match in the other state.</a:t>
          </a:r>
        </a:p>
        <a:p>
          <a:r>
            <a:rPr lang="en-US" sz="1100"/>
            <a:t>• Large differences in "Rank KY Minus</a:t>
          </a:r>
          <a:r>
            <a:rPr lang="en-US" sz="1100" baseline="0"/>
            <a:t> Rank IN" indicate substantial difference in prescribing practices.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• Tramadol is not included in this view of the data.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• Data from CMS, Part-D Medicare,</a:t>
          </a:r>
          <a:r>
            <a:rPr lang="en-US" sz="1100" baseline="0"/>
            <a:t> 2013,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• Abstracted and edited by P. Hasselbacher, MD; Kentucky Health Policy Institute. Revised  Aug 30, 2015.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1"/>
  <sheetViews>
    <sheetView tabSelected="1" zoomScale="210" zoomScaleNormal="210" zoomScalePageLayoutView="210" workbookViewId="0">
      <selection activeCell="Q223" sqref="Q223"/>
    </sheetView>
  </sheetViews>
  <sheetFormatPr baseColWidth="10" defaultRowHeight="14" x14ac:dyDescent="0.2"/>
  <cols>
    <col min="1" max="1" width="28" customWidth="1"/>
    <col min="2" max="2" width="10" style="2" bestFit="1" customWidth="1"/>
    <col min="3" max="3" width="9.3984375" bestFit="1" customWidth="1"/>
    <col min="4" max="4" width="12.59765625" style="11" bestFit="1" customWidth="1"/>
    <col min="5" max="5" width="11" customWidth="1"/>
    <col min="6" max="6" width="7.59765625" customWidth="1"/>
    <col min="7" max="7" width="1.796875" customWidth="1"/>
    <col min="8" max="8" width="28" customWidth="1"/>
    <col min="9" max="9" width="9.796875" bestFit="1" customWidth="1"/>
    <col min="10" max="10" width="9.3984375" bestFit="1" customWidth="1"/>
    <col min="11" max="11" width="12.59765625" bestFit="1" customWidth="1"/>
    <col min="13" max="13" width="8" customWidth="1"/>
    <col min="14" max="14" width="7" customWidth="1"/>
    <col min="15" max="15" width="31.19921875" bestFit="1" customWidth="1"/>
  </cols>
  <sheetData>
    <row r="1" spans="1:14" s="33" customFormat="1" ht="39" customHeight="1" x14ac:dyDescent="0.3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43" customHeight="1" x14ac:dyDescent="0.2">
      <c r="A2" s="30" t="s">
        <v>84</v>
      </c>
      <c r="B2" s="31" t="s">
        <v>0</v>
      </c>
      <c r="C2" s="30" t="s">
        <v>81</v>
      </c>
      <c r="D2" s="32" t="s">
        <v>82</v>
      </c>
      <c r="E2" s="30" t="s">
        <v>80</v>
      </c>
      <c r="F2" s="30" t="s">
        <v>76</v>
      </c>
      <c r="G2" s="29"/>
      <c r="H2" s="27" t="s">
        <v>75</v>
      </c>
      <c r="I2" s="27" t="s">
        <v>0</v>
      </c>
      <c r="J2" s="27" t="s">
        <v>81</v>
      </c>
      <c r="K2" s="35" t="s">
        <v>1</v>
      </c>
      <c r="L2" s="27" t="s">
        <v>80</v>
      </c>
      <c r="M2" s="27" t="s">
        <v>76</v>
      </c>
      <c r="N2" s="23" t="s">
        <v>79</v>
      </c>
    </row>
    <row r="3" spans="1:14" x14ac:dyDescent="0.2">
      <c r="A3" t="s">
        <v>2</v>
      </c>
      <c r="B3" s="2">
        <v>37</v>
      </c>
      <c r="C3" s="10">
        <v>113530</v>
      </c>
      <c r="D3" s="3">
        <v>7407512.8600000013</v>
      </c>
      <c r="E3" s="14">
        <f t="shared" ref="E3:E34" si="0">C3/B3</f>
        <v>3068.3783783783783</v>
      </c>
      <c r="F3" s="13">
        <v>1</v>
      </c>
      <c r="G3" s="28"/>
      <c r="H3" s="4" t="s">
        <v>2</v>
      </c>
      <c r="I3" s="4">
        <v>38</v>
      </c>
      <c r="J3" s="16">
        <v>53221</v>
      </c>
      <c r="K3" s="17">
        <v>4697885.2800000021</v>
      </c>
      <c r="L3" s="5">
        <f>J3/I3</f>
        <v>1400.5526315789473</v>
      </c>
      <c r="M3" s="34">
        <v>1</v>
      </c>
      <c r="N3">
        <f>F3-M3</f>
        <v>0</v>
      </c>
    </row>
    <row r="4" spans="1:14" x14ac:dyDescent="0.2">
      <c r="A4" t="s">
        <v>3</v>
      </c>
      <c r="B4" s="2">
        <v>26</v>
      </c>
      <c r="C4" s="10">
        <v>50706</v>
      </c>
      <c r="D4" s="3">
        <v>3542995.5099999984</v>
      </c>
      <c r="E4" s="14">
        <f t="shared" si="0"/>
        <v>1950.2307692307693</v>
      </c>
      <c r="F4" s="13">
        <v>2</v>
      </c>
      <c r="G4" s="25"/>
      <c r="H4" s="4" t="s">
        <v>3</v>
      </c>
      <c r="I4">
        <v>29</v>
      </c>
      <c r="J4" s="10">
        <v>36644</v>
      </c>
      <c r="K4" s="3">
        <v>2908231.6499999994</v>
      </c>
      <c r="L4" s="2">
        <f>J4/I4</f>
        <v>1263.5862068965516</v>
      </c>
      <c r="M4" s="13">
        <v>2</v>
      </c>
      <c r="N4">
        <f>F4-M4</f>
        <v>0</v>
      </c>
    </row>
    <row r="5" spans="1:14" x14ac:dyDescent="0.2">
      <c r="A5" t="s">
        <v>4</v>
      </c>
      <c r="B5" s="2">
        <v>54</v>
      </c>
      <c r="C5" s="10">
        <v>77617</v>
      </c>
      <c r="D5" s="3">
        <v>5518697.7699999968</v>
      </c>
      <c r="E5" s="14">
        <f t="shared" si="0"/>
        <v>1437.351851851852</v>
      </c>
      <c r="F5" s="13">
        <v>3</v>
      </c>
      <c r="G5" s="25"/>
      <c r="H5" s="4" t="s">
        <v>4</v>
      </c>
      <c r="I5">
        <v>59</v>
      </c>
      <c r="J5" s="10">
        <v>53828</v>
      </c>
      <c r="K5" s="3">
        <v>5310216.5900000026</v>
      </c>
      <c r="L5" s="2">
        <f>J5/I5</f>
        <v>912.33898305084745</v>
      </c>
      <c r="M5" s="13">
        <v>3</v>
      </c>
      <c r="N5">
        <f>F5-M5</f>
        <v>0</v>
      </c>
    </row>
    <row r="6" spans="1:14" x14ac:dyDescent="0.2">
      <c r="A6" t="s">
        <v>5</v>
      </c>
      <c r="B6" s="2">
        <v>3</v>
      </c>
      <c r="C6" s="10">
        <v>2584</v>
      </c>
      <c r="D6" s="3">
        <v>44785.58</v>
      </c>
      <c r="E6" s="14">
        <f t="shared" si="0"/>
        <v>861.33333333333337</v>
      </c>
      <c r="F6" s="13">
        <v>4</v>
      </c>
      <c r="G6" s="25"/>
      <c r="H6" s="4" t="s">
        <v>5</v>
      </c>
      <c r="I6">
        <v>20</v>
      </c>
      <c r="J6" s="10">
        <v>6128</v>
      </c>
      <c r="K6" s="3">
        <v>275142.97999999992</v>
      </c>
      <c r="L6" s="2">
        <f>J6/I6</f>
        <v>306.39999999999998</v>
      </c>
      <c r="M6" s="13">
        <v>6</v>
      </c>
      <c r="N6">
        <f>F6-M6</f>
        <v>-2</v>
      </c>
    </row>
    <row r="7" spans="1:14" x14ac:dyDescent="0.2">
      <c r="A7" t="s">
        <v>85</v>
      </c>
      <c r="B7" s="2">
        <v>59</v>
      </c>
      <c r="C7" s="10">
        <v>38696</v>
      </c>
      <c r="D7" s="3">
        <v>2499166.0000000009</v>
      </c>
      <c r="E7" s="14">
        <f t="shared" si="0"/>
        <v>655.86440677966107</v>
      </c>
      <c r="F7" s="13">
        <v>5</v>
      </c>
      <c r="G7" s="25"/>
      <c r="H7" s="4" t="s">
        <v>85</v>
      </c>
      <c r="I7">
        <v>103</v>
      </c>
      <c r="J7" s="10">
        <v>67835</v>
      </c>
      <c r="K7" s="3">
        <v>7685745.8499999996</v>
      </c>
      <c r="L7" s="2">
        <f>J7/I7</f>
        <v>658.59223300970871</v>
      </c>
      <c r="M7" s="13">
        <v>4</v>
      </c>
      <c r="N7">
        <f>F7-M7</f>
        <v>1</v>
      </c>
    </row>
    <row r="8" spans="1:14" x14ac:dyDescent="0.2">
      <c r="A8" t="s">
        <v>6</v>
      </c>
      <c r="B8" s="2">
        <v>1</v>
      </c>
      <c r="C8" s="10">
        <v>584</v>
      </c>
      <c r="D8" s="3">
        <v>10127.76</v>
      </c>
      <c r="E8" s="14">
        <f t="shared" si="0"/>
        <v>584</v>
      </c>
      <c r="F8" s="13">
        <v>6</v>
      </c>
      <c r="G8" s="25"/>
      <c r="H8" s="4"/>
      <c r="M8" s="13"/>
    </row>
    <row r="9" spans="1:14" x14ac:dyDescent="0.2">
      <c r="A9" t="s">
        <v>7</v>
      </c>
      <c r="B9" s="2">
        <v>2</v>
      </c>
      <c r="C9" s="10">
        <v>1002</v>
      </c>
      <c r="D9" s="3">
        <v>21451.030000000002</v>
      </c>
      <c r="E9" s="14">
        <f t="shared" si="0"/>
        <v>501</v>
      </c>
      <c r="F9" s="13">
        <v>7</v>
      </c>
      <c r="G9" s="25"/>
      <c r="H9" s="4" t="s">
        <v>7</v>
      </c>
      <c r="I9">
        <v>2</v>
      </c>
      <c r="J9" s="10">
        <v>259</v>
      </c>
      <c r="K9" s="3">
        <v>5517.85</v>
      </c>
      <c r="L9" s="2">
        <f t="shared" ref="L9:L50" si="1">J9/I9</f>
        <v>129.5</v>
      </c>
      <c r="M9" s="13">
        <v>17</v>
      </c>
      <c r="N9">
        <f t="shared" ref="N9:N50" si="2">F9-M9</f>
        <v>-10</v>
      </c>
    </row>
    <row r="10" spans="1:14" x14ac:dyDescent="0.2">
      <c r="A10" t="s">
        <v>8</v>
      </c>
      <c r="B10" s="2">
        <v>795</v>
      </c>
      <c r="C10" s="10">
        <v>339341</v>
      </c>
      <c r="D10" s="3">
        <v>10721663.42999999</v>
      </c>
      <c r="E10" s="14">
        <f t="shared" si="0"/>
        <v>426.84402515723269</v>
      </c>
      <c r="F10" s="13">
        <v>8</v>
      </c>
      <c r="G10" s="25"/>
      <c r="H10" s="4" t="s">
        <v>8</v>
      </c>
      <c r="I10">
        <v>1065</v>
      </c>
      <c r="J10" s="10">
        <v>319628</v>
      </c>
      <c r="K10" s="3">
        <v>13475398.689999979</v>
      </c>
      <c r="L10" s="2">
        <f t="shared" si="1"/>
        <v>300.12018779342725</v>
      </c>
      <c r="M10" s="13">
        <v>7</v>
      </c>
      <c r="N10">
        <f t="shared" si="2"/>
        <v>1</v>
      </c>
    </row>
    <row r="11" spans="1:14" x14ac:dyDescent="0.2">
      <c r="A11" t="s">
        <v>9</v>
      </c>
      <c r="B11" s="2">
        <v>1085</v>
      </c>
      <c r="C11" s="10">
        <v>457735</v>
      </c>
      <c r="D11" s="3">
        <v>15240409.030000005</v>
      </c>
      <c r="E11" s="14">
        <f t="shared" si="0"/>
        <v>421.87557603686633</v>
      </c>
      <c r="F11" s="13">
        <v>9</v>
      </c>
      <c r="G11" s="25"/>
      <c r="H11" s="4" t="s">
        <v>9</v>
      </c>
      <c r="I11">
        <v>2048</v>
      </c>
      <c r="J11" s="10">
        <v>517762</v>
      </c>
      <c r="K11" s="3">
        <v>22858886.569999963</v>
      </c>
      <c r="L11" s="2">
        <f t="shared" si="1"/>
        <v>252.8134765625</v>
      </c>
      <c r="M11" s="13">
        <v>9</v>
      </c>
      <c r="N11">
        <f t="shared" si="2"/>
        <v>0</v>
      </c>
    </row>
    <row r="12" spans="1:14" x14ac:dyDescent="0.2">
      <c r="A12" t="s">
        <v>10</v>
      </c>
      <c r="B12" s="2">
        <v>34</v>
      </c>
      <c r="C12" s="10">
        <v>13778</v>
      </c>
      <c r="D12" s="3">
        <v>518783.82000000007</v>
      </c>
      <c r="E12" s="14">
        <f t="shared" si="0"/>
        <v>405.23529411764707</v>
      </c>
      <c r="F12" s="13">
        <v>10</v>
      </c>
      <c r="G12" s="25"/>
      <c r="H12" s="4" t="s">
        <v>10</v>
      </c>
      <c r="I12">
        <v>73</v>
      </c>
      <c r="J12" s="10">
        <v>32259</v>
      </c>
      <c r="K12" s="3">
        <v>2005403.0300000019</v>
      </c>
      <c r="L12" s="2">
        <f t="shared" si="1"/>
        <v>441.90410958904107</v>
      </c>
      <c r="M12" s="13">
        <v>5</v>
      </c>
      <c r="N12">
        <f t="shared" si="2"/>
        <v>5</v>
      </c>
    </row>
    <row r="13" spans="1:14" x14ac:dyDescent="0.2">
      <c r="A13" t="s">
        <v>11</v>
      </c>
      <c r="B13" s="2">
        <v>70</v>
      </c>
      <c r="C13" s="10">
        <v>26283</v>
      </c>
      <c r="D13" s="3">
        <v>953516.28999999992</v>
      </c>
      <c r="E13" s="14">
        <f t="shared" si="0"/>
        <v>375.47142857142859</v>
      </c>
      <c r="F13" s="13">
        <v>11</v>
      </c>
      <c r="G13" s="25"/>
      <c r="H13" s="4" t="s">
        <v>11</v>
      </c>
      <c r="I13">
        <v>71</v>
      </c>
      <c r="J13" s="10">
        <v>15635</v>
      </c>
      <c r="K13" s="3">
        <v>659449.69000000029</v>
      </c>
      <c r="L13" s="2">
        <f t="shared" si="1"/>
        <v>220.21126760563379</v>
      </c>
      <c r="M13" s="13">
        <v>10</v>
      </c>
      <c r="N13">
        <f t="shared" si="2"/>
        <v>1</v>
      </c>
    </row>
    <row r="14" spans="1:14" x14ac:dyDescent="0.2">
      <c r="A14" t="s">
        <v>86</v>
      </c>
      <c r="B14" s="2">
        <v>7</v>
      </c>
      <c r="C14" s="10">
        <v>2186</v>
      </c>
      <c r="D14" s="3">
        <v>45155.200000000012</v>
      </c>
      <c r="E14" s="14">
        <f t="shared" si="0"/>
        <v>312.28571428571428</v>
      </c>
      <c r="F14" s="13">
        <v>12</v>
      </c>
      <c r="G14" s="25"/>
      <c r="H14" s="4" t="s">
        <v>86</v>
      </c>
      <c r="I14">
        <v>5</v>
      </c>
      <c r="J14" s="10">
        <v>835</v>
      </c>
      <c r="K14" s="3">
        <v>24796.530000000002</v>
      </c>
      <c r="L14" s="2">
        <f t="shared" si="1"/>
        <v>167</v>
      </c>
      <c r="M14" s="13">
        <v>13</v>
      </c>
      <c r="N14">
        <f t="shared" si="2"/>
        <v>-1</v>
      </c>
    </row>
    <row r="15" spans="1:14" x14ac:dyDescent="0.2">
      <c r="A15" t="s">
        <v>13</v>
      </c>
      <c r="B15" s="2">
        <v>3</v>
      </c>
      <c r="C15" s="10">
        <v>880</v>
      </c>
      <c r="D15" s="3">
        <v>13375.810000000001</v>
      </c>
      <c r="E15" s="14">
        <f t="shared" si="0"/>
        <v>293.33333333333331</v>
      </c>
      <c r="F15" s="13">
        <v>13</v>
      </c>
      <c r="G15" s="25"/>
      <c r="H15" s="4" t="s">
        <v>13</v>
      </c>
      <c r="I15">
        <v>8</v>
      </c>
      <c r="J15" s="10">
        <v>369</v>
      </c>
      <c r="K15" s="3">
        <v>13375.86</v>
      </c>
      <c r="L15" s="2">
        <f t="shared" si="1"/>
        <v>46.125</v>
      </c>
      <c r="M15" s="13">
        <v>44</v>
      </c>
      <c r="N15">
        <f t="shared" si="2"/>
        <v>-31</v>
      </c>
    </row>
    <row r="16" spans="1:14" x14ac:dyDescent="0.2">
      <c r="A16" t="s">
        <v>12</v>
      </c>
      <c r="B16" s="2">
        <v>54</v>
      </c>
      <c r="C16" s="10">
        <v>15377</v>
      </c>
      <c r="D16" s="3">
        <v>434193.51999999996</v>
      </c>
      <c r="E16" s="14">
        <f t="shared" si="0"/>
        <v>284.75925925925924</v>
      </c>
      <c r="F16" s="13">
        <v>14</v>
      </c>
      <c r="G16" s="25"/>
      <c r="H16" s="4" t="s">
        <v>12</v>
      </c>
      <c r="I16">
        <v>58</v>
      </c>
      <c r="J16" s="10">
        <v>7304</v>
      </c>
      <c r="K16" s="3">
        <v>212417.62999999998</v>
      </c>
      <c r="L16" s="2">
        <f t="shared" si="1"/>
        <v>125.93103448275862</v>
      </c>
      <c r="M16" s="13">
        <v>18</v>
      </c>
      <c r="N16">
        <f t="shared" si="2"/>
        <v>-4</v>
      </c>
    </row>
    <row r="17" spans="1:14" x14ac:dyDescent="0.2">
      <c r="A17" t="s">
        <v>16</v>
      </c>
      <c r="B17" s="2">
        <v>5</v>
      </c>
      <c r="C17" s="10">
        <v>1073</v>
      </c>
      <c r="D17" s="3">
        <v>126999</v>
      </c>
      <c r="E17" s="14">
        <f t="shared" si="0"/>
        <v>214.6</v>
      </c>
      <c r="F17" s="13">
        <v>15</v>
      </c>
      <c r="G17" s="25"/>
      <c r="H17" s="4" t="s">
        <v>16</v>
      </c>
      <c r="I17">
        <v>4</v>
      </c>
      <c r="J17" s="10">
        <v>240</v>
      </c>
      <c r="K17" s="3">
        <v>12161.400000000001</v>
      </c>
      <c r="L17" s="2">
        <f t="shared" si="1"/>
        <v>60</v>
      </c>
      <c r="M17" s="13">
        <v>35</v>
      </c>
      <c r="N17">
        <f t="shared" si="2"/>
        <v>-20</v>
      </c>
    </row>
    <row r="18" spans="1:14" x14ac:dyDescent="0.2">
      <c r="A18" t="s">
        <v>14</v>
      </c>
      <c r="B18" s="2">
        <v>268</v>
      </c>
      <c r="C18" s="10">
        <v>56310</v>
      </c>
      <c r="D18" s="3">
        <v>848414.4799999994</v>
      </c>
      <c r="E18" s="14">
        <f t="shared" si="0"/>
        <v>210.11194029850745</v>
      </c>
      <c r="F18" s="13">
        <v>16</v>
      </c>
      <c r="G18" s="25"/>
      <c r="H18" s="4" t="s">
        <v>14</v>
      </c>
      <c r="I18">
        <v>458</v>
      </c>
      <c r="J18" s="10">
        <v>75327</v>
      </c>
      <c r="K18" s="3">
        <v>1246305.6499999997</v>
      </c>
      <c r="L18" s="2">
        <f t="shared" si="1"/>
        <v>164.46943231441048</v>
      </c>
      <c r="M18" s="13">
        <v>14</v>
      </c>
      <c r="N18">
        <f t="shared" si="2"/>
        <v>2</v>
      </c>
    </row>
    <row r="19" spans="1:14" x14ac:dyDescent="0.2">
      <c r="A19" t="s">
        <v>15</v>
      </c>
      <c r="B19" s="2">
        <v>21</v>
      </c>
      <c r="C19" s="10">
        <v>4030</v>
      </c>
      <c r="D19" s="3">
        <v>143473.24000000005</v>
      </c>
      <c r="E19" s="14">
        <f t="shared" si="0"/>
        <v>191.9047619047619</v>
      </c>
      <c r="F19" s="13">
        <v>17</v>
      </c>
      <c r="G19" s="25"/>
      <c r="H19" s="4" t="s">
        <v>15</v>
      </c>
      <c r="I19">
        <v>29</v>
      </c>
      <c r="J19" s="10">
        <v>3587</v>
      </c>
      <c r="K19" s="3">
        <v>137247.42999999996</v>
      </c>
      <c r="L19" s="2">
        <f t="shared" si="1"/>
        <v>123.68965517241379</v>
      </c>
      <c r="M19" s="13">
        <v>20</v>
      </c>
      <c r="N19">
        <f t="shared" si="2"/>
        <v>-3</v>
      </c>
    </row>
    <row r="20" spans="1:14" x14ac:dyDescent="0.2">
      <c r="A20" t="s">
        <v>17</v>
      </c>
      <c r="B20" s="2">
        <v>74</v>
      </c>
      <c r="C20" s="10">
        <v>13380</v>
      </c>
      <c r="D20" s="3">
        <v>626708.64999999979</v>
      </c>
      <c r="E20" s="14">
        <f t="shared" si="0"/>
        <v>180.81081081081081</v>
      </c>
      <c r="F20" s="13">
        <v>18</v>
      </c>
      <c r="G20" s="25"/>
      <c r="H20" s="4" t="s">
        <v>17</v>
      </c>
      <c r="I20">
        <v>141</v>
      </c>
      <c r="J20" s="10">
        <v>20788</v>
      </c>
      <c r="K20" s="3">
        <v>1195540.7100000011</v>
      </c>
      <c r="L20" s="2">
        <f t="shared" si="1"/>
        <v>147.43262411347519</v>
      </c>
      <c r="M20" s="13">
        <v>15</v>
      </c>
      <c r="N20">
        <f t="shared" si="2"/>
        <v>3</v>
      </c>
    </row>
    <row r="21" spans="1:14" x14ac:dyDescent="0.2">
      <c r="A21" t="s">
        <v>22</v>
      </c>
      <c r="B21" s="2">
        <v>3</v>
      </c>
      <c r="C21" s="10">
        <v>442</v>
      </c>
      <c r="D21" s="3">
        <v>12557.63</v>
      </c>
      <c r="E21" s="14">
        <f t="shared" si="0"/>
        <v>147.33333333333334</v>
      </c>
      <c r="F21" s="13">
        <v>19</v>
      </c>
      <c r="G21" s="25"/>
      <c r="H21" s="4" t="s">
        <v>22</v>
      </c>
      <c r="I21">
        <v>5</v>
      </c>
      <c r="J21" s="10">
        <v>342</v>
      </c>
      <c r="K21" s="3">
        <v>5458.08</v>
      </c>
      <c r="L21" s="2">
        <f t="shared" si="1"/>
        <v>68.400000000000006</v>
      </c>
      <c r="M21" s="13">
        <v>32</v>
      </c>
      <c r="N21">
        <f t="shared" si="2"/>
        <v>-13</v>
      </c>
    </row>
    <row r="22" spans="1:14" x14ac:dyDescent="0.2">
      <c r="A22" t="s">
        <v>19</v>
      </c>
      <c r="B22" s="2">
        <v>91</v>
      </c>
      <c r="C22" s="10">
        <v>12547</v>
      </c>
      <c r="D22" s="3">
        <v>894588.95000000042</v>
      </c>
      <c r="E22" s="14">
        <f t="shared" si="0"/>
        <v>137.87912087912088</v>
      </c>
      <c r="F22" s="13">
        <v>20</v>
      </c>
      <c r="G22" s="25"/>
      <c r="H22" s="4" t="s">
        <v>19</v>
      </c>
      <c r="I22">
        <v>120</v>
      </c>
      <c r="J22" s="10">
        <v>14873</v>
      </c>
      <c r="K22" s="3">
        <v>1252905.1300000004</v>
      </c>
      <c r="L22" s="2">
        <f t="shared" si="1"/>
        <v>123.94166666666666</v>
      </c>
      <c r="M22" s="13">
        <v>19</v>
      </c>
      <c r="N22">
        <f t="shared" si="2"/>
        <v>1</v>
      </c>
    </row>
    <row r="23" spans="1:14" x14ac:dyDescent="0.2">
      <c r="A23" t="s">
        <v>20</v>
      </c>
      <c r="B23" s="2">
        <v>26</v>
      </c>
      <c r="C23" s="10">
        <v>3557</v>
      </c>
      <c r="D23" s="3">
        <v>223812.70000000004</v>
      </c>
      <c r="E23" s="14">
        <f t="shared" si="0"/>
        <v>136.80769230769232</v>
      </c>
      <c r="F23" s="13">
        <v>21</v>
      </c>
      <c r="G23" s="25"/>
      <c r="H23" s="4" t="s">
        <v>20</v>
      </c>
      <c r="I23">
        <v>45</v>
      </c>
      <c r="J23" s="10">
        <v>5035</v>
      </c>
      <c r="K23" s="3">
        <v>350744.18</v>
      </c>
      <c r="L23" s="2">
        <f t="shared" si="1"/>
        <v>111.88888888888889</v>
      </c>
      <c r="M23" s="13">
        <v>22</v>
      </c>
      <c r="N23">
        <f t="shared" si="2"/>
        <v>-1</v>
      </c>
    </row>
    <row r="24" spans="1:14" x14ac:dyDescent="0.2">
      <c r="A24" t="s">
        <v>21</v>
      </c>
      <c r="B24" s="2">
        <v>7</v>
      </c>
      <c r="C24" s="10">
        <v>933</v>
      </c>
      <c r="D24" s="3">
        <v>42018.810000000005</v>
      </c>
      <c r="E24" s="14">
        <f t="shared" si="0"/>
        <v>133.28571428571428</v>
      </c>
      <c r="F24" s="13">
        <v>22</v>
      </c>
      <c r="G24" s="25"/>
      <c r="H24" s="4" t="s">
        <v>21</v>
      </c>
      <c r="I24">
        <v>10</v>
      </c>
      <c r="J24" s="10">
        <v>1057</v>
      </c>
      <c r="K24" s="3">
        <v>52003.889999999992</v>
      </c>
      <c r="L24" s="2">
        <f t="shared" si="1"/>
        <v>105.7</v>
      </c>
      <c r="M24" s="13">
        <v>23</v>
      </c>
      <c r="N24">
        <f t="shared" si="2"/>
        <v>-1</v>
      </c>
    </row>
    <row r="25" spans="1:14" x14ac:dyDescent="0.2">
      <c r="A25" t="s">
        <v>18</v>
      </c>
      <c r="B25" s="2">
        <v>684</v>
      </c>
      <c r="C25" s="10">
        <v>87181</v>
      </c>
      <c r="D25" s="3">
        <v>1666166.8500000036</v>
      </c>
      <c r="E25" s="14">
        <f t="shared" si="0"/>
        <v>127.45760233918129</v>
      </c>
      <c r="F25" s="13">
        <v>23</v>
      </c>
      <c r="G25" s="25"/>
      <c r="H25" s="4" t="s">
        <v>18</v>
      </c>
      <c r="I25">
        <v>1169</v>
      </c>
      <c r="J25" s="10">
        <v>205072</v>
      </c>
      <c r="K25" s="3">
        <v>12200742.439999964</v>
      </c>
      <c r="L25" s="2">
        <f t="shared" si="1"/>
        <v>175.42514970059881</v>
      </c>
      <c r="M25" s="13">
        <v>12</v>
      </c>
      <c r="N25">
        <f t="shared" si="2"/>
        <v>11</v>
      </c>
    </row>
    <row r="26" spans="1:14" x14ac:dyDescent="0.2">
      <c r="A26" t="s">
        <v>23</v>
      </c>
      <c r="B26" s="2">
        <v>27</v>
      </c>
      <c r="C26" s="10">
        <v>2962</v>
      </c>
      <c r="D26" s="3">
        <v>66626.289999999994</v>
      </c>
      <c r="E26" s="14">
        <f t="shared" si="0"/>
        <v>109.70370370370371</v>
      </c>
      <c r="F26" s="13">
        <v>24</v>
      </c>
      <c r="G26" s="25"/>
      <c r="H26" s="4" t="s">
        <v>23</v>
      </c>
      <c r="I26">
        <v>51</v>
      </c>
      <c r="J26" s="10">
        <v>4241</v>
      </c>
      <c r="K26" s="3">
        <v>134052.32999999999</v>
      </c>
      <c r="L26" s="2">
        <f t="shared" si="1"/>
        <v>83.156862745098039</v>
      </c>
      <c r="M26" s="13">
        <v>27</v>
      </c>
      <c r="N26">
        <f t="shared" si="2"/>
        <v>-3</v>
      </c>
    </row>
    <row r="27" spans="1:14" x14ac:dyDescent="0.2">
      <c r="A27" t="s">
        <v>24</v>
      </c>
      <c r="B27" s="2">
        <v>32</v>
      </c>
      <c r="C27" s="10">
        <v>3497</v>
      </c>
      <c r="D27" s="3">
        <v>104648.59000000003</v>
      </c>
      <c r="E27" s="14">
        <f t="shared" si="0"/>
        <v>109.28125</v>
      </c>
      <c r="F27" s="13">
        <v>25</v>
      </c>
      <c r="G27" s="25"/>
      <c r="H27" s="4" t="s">
        <v>24</v>
      </c>
      <c r="I27">
        <v>82</v>
      </c>
      <c r="J27" s="10">
        <v>4546</v>
      </c>
      <c r="K27" s="3">
        <v>106875.18000000002</v>
      </c>
      <c r="L27" s="2">
        <f t="shared" si="1"/>
        <v>55.439024390243901</v>
      </c>
      <c r="M27" s="13">
        <v>39</v>
      </c>
      <c r="N27">
        <f t="shared" si="2"/>
        <v>-14</v>
      </c>
    </row>
    <row r="28" spans="1:14" x14ac:dyDescent="0.2">
      <c r="A28" t="s">
        <v>25</v>
      </c>
      <c r="B28" s="2">
        <v>18</v>
      </c>
      <c r="C28" s="10">
        <v>1942</v>
      </c>
      <c r="D28" s="3">
        <v>13758.53</v>
      </c>
      <c r="E28" s="14">
        <f t="shared" si="0"/>
        <v>107.88888888888889</v>
      </c>
      <c r="F28" s="13">
        <v>26</v>
      </c>
      <c r="G28" s="25"/>
      <c r="H28" s="4" t="s">
        <v>25</v>
      </c>
      <c r="I28">
        <v>25</v>
      </c>
      <c r="J28" s="10">
        <v>2984</v>
      </c>
      <c r="K28" s="3">
        <v>33752.53</v>
      </c>
      <c r="L28" s="2">
        <f t="shared" si="1"/>
        <v>119.36</v>
      </c>
      <c r="M28" s="13">
        <v>21</v>
      </c>
      <c r="N28">
        <f t="shared" si="2"/>
        <v>5</v>
      </c>
    </row>
    <row r="29" spans="1:14" x14ac:dyDescent="0.2">
      <c r="A29" t="s">
        <v>27</v>
      </c>
      <c r="B29" s="2">
        <v>26</v>
      </c>
      <c r="C29" s="10">
        <v>2505</v>
      </c>
      <c r="D29" s="3">
        <v>13522.690000000002</v>
      </c>
      <c r="E29" s="14">
        <f t="shared" si="0"/>
        <v>96.34615384615384</v>
      </c>
      <c r="F29" s="13">
        <v>27</v>
      </c>
      <c r="G29" s="25"/>
      <c r="H29" s="4" t="s">
        <v>27</v>
      </c>
      <c r="I29">
        <v>22</v>
      </c>
      <c r="J29" s="10">
        <v>2896</v>
      </c>
      <c r="K29" s="3">
        <v>27943.979999999996</v>
      </c>
      <c r="L29" s="2">
        <f t="shared" si="1"/>
        <v>131.63636363636363</v>
      </c>
      <c r="M29" s="13">
        <v>16</v>
      </c>
      <c r="N29">
        <f t="shared" si="2"/>
        <v>11</v>
      </c>
    </row>
    <row r="30" spans="1:14" x14ac:dyDescent="0.2">
      <c r="A30" t="s">
        <v>28</v>
      </c>
      <c r="B30" s="2">
        <v>74</v>
      </c>
      <c r="C30" s="10">
        <v>6704</v>
      </c>
      <c r="D30" s="3">
        <v>34836.51999999999</v>
      </c>
      <c r="E30" s="14">
        <f t="shared" si="0"/>
        <v>90.594594594594597</v>
      </c>
      <c r="F30" s="13">
        <v>28</v>
      </c>
      <c r="G30" s="25"/>
      <c r="H30" s="4" t="s">
        <v>28</v>
      </c>
      <c r="I30">
        <v>100</v>
      </c>
      <c r="J30" s="10">
        <v>10371</v>
      </c>
      <c r="K30" s="3">
        <v>82546.389999999956</v>
      </c>
      <c r="L30" s="2">
        <f t="shared" si="1"/>
        <v>103.71</v>
      </c>
      <c r="M30" s="13">
        <v>25</v>
      </c>
      <c r="N30">
        <f t="shared" si="2"/>
        <v>3</v>
      </c>
    </row>
    <row r="31" spans="1:14" x14ac:dyDescent="0.2">
      <c r="A31" t="s">
        <v>26</v>
      </c>
      <c r="B31" s="2">
        <v>472</v>
      </c>
      <c r="C31" s="10">
        <v>42248</v>
      </c>
      <c r="D31" s="3">
        <v>775803.08000000066</v>
      </c>
      <c r="E31" s="14">
        <f t="shared" si="0"/>
        <v>89.508474576271183</v>
      </c>
      <c r="F31" s="13">
        <v>29</v>
      </c>
      <c r="G31" s="25"/>
      <c r="H31" s="4" t="s">
        <v>26</v>
      </c>
      <c r="I31">
        <v>725</v>
      </c>
      <c r="J31" s="10">
        <v>42533</v>
      </c>
      <c r="K31" s="3">
        <v>494705.05999999994</v>
      </c>
      <c r="L31" s="2">
        <f t="shared" si="1"/>
        <v>58.666206896551721</v>
      </c>
      <c r="M31" s="13">
        <v>36</v>
      </c>
      <c r="N31">
        <f t="shared" si="2"/>
        <v>-7</v>
      </c>
    </row>
    <row r="32" spans="1:14" x14ac:dyDescent="0.2">
      <c r="A32" t="s">
        <v>30</v>
      </c>
      <c r="B32" s="2">
        <v>24</v>
      </c>
      <c r="C32" s="10">
        <v>2131</v>
      </c>
      <c r="D32" s="3">
        <v>111261.38999999998</v>
      </c>
      <c r="E32" s="14">
        <f t="shared" si="0"/>
        <v>88.791666666666671</v>
      </c>
      <c r="F32" s="13">
        <v>30</v>
      </c>
      <c r="G32" s="25"/>
      <c r="H32" s="4" t="s">
        <v>30</v>
      </c>
      <c r="I32">
        <v>49</v>
      </c>
      <c r="J32" s="10">
        <v>1960</v>
      </c>
      <c r="K32" s="3">
        <v>82775.490000000005</v>
      </c>
      <c r="L32" s="2">
        <f t="shared" si="1"/>
        <v>40</v>
      </c>
      <c r="M32" s="13">
        <v>49</v>
      </c>
      <c r="N32">
        <f t="shared" si="2"/>
        <v>-19</v>
      </c>
    </row>
    <row r="33" spans="1:14" x14ac:dyDescent="0.2">
      <c r="A33" t="s">
        <v>31</v>
      </c>
      <c r="B33" s="2">
        <v>2</v>
      </c>
      <c r="C33" s="10">
        <v>173</v>
      </c>
      <c r="D33" s="3">
        <v>985.04</v>
      </c>
      <c r="E33" s="14">
        <f t="shared" si="0"/>
        <v>86.5</v>
      </c>
      <c r="F33" s="13">
        <v>31</v>
      </c>
      <c r="G33" s="25"/>
      <c r="H33" s="4" t="s">
        <v>31</v>
      </c>
      <c r="I33">
        <v>1</v>
      </c>
      <c r="J33" s="10">
        <v>16</v>
      </c>
      <c r="K33" s="3">
        <v>102.92</v>
      </c>
      <c r="L33" s="2">
        <f t="shared" si="1"/>
        <v>16</v>
      </c>
      <c r="M33" s="13">
        <v>62</v>
      </c>
      <c r="N33">
        <f t="shared" si="2"/>
        <v>-31</v>
      </c>
    </row>
    <row r="34" spans="1:14" x14ac:dyDescent="0.2">
      <c r="A34" t="s">
        <v>33</v>
      </c>
      <c r="B34" s="2">
        <v>21</v>
      </c>
      <c r="C34" s="10">
        <v>1747</v>
      </c>
      <c r="D34" s="3">
        <v>8781.8100000000013</v>
      </c>
      <c r="E34" s="14">
        <f t="shared" si="0"/>
        <v>83.19047619047619</v>
      </c>
      <c r="F34" s="13">
        <v>32</v>
      </c>
      <c r="G34" s="25"/>
      <c r="H34" s="4" t="s">
        <v>33</v>
      </c>
      <c r="I34">
        <v>21</v>
      </c>
      <c r="J34" s="10">
        <v>1904</v>
      </c>
      <c r="K34" s="3">
        <v>9441.3799999999992</v>
      </c>
      <c r="L34" s="2">
        <f t="shared" si="1"/>
        <v>90.666666666666671</v>
      </c>
      <c r="M34" s="13">
        <v>26</v>
      </c>
      <c r="N34">
        <f t="shared" si="2"/>
        <v>6</v>
      </c>
    </row>
    <row r="35" spans="1:14" x14ac:dyDescent="0.2">
      <c r="A35" t="s">
        <v>29</v>
      </c>
      <c r="B35" s="2">
        <v>4</v>
      </c>
      <c r="C35" s="10">
        <v>329</v>
      </c>
      <c r="D35" s="3">
        <v>22870.7</v>
      </c>
      <c r="E35" s="14">
        <f t="shared" ref="E35:E66" si="3">C35/B35</f>
        <v>82.25</v>
      </c>
      <c r="F35" s="13">
        <v>33</v>
      </c>
      <c r="G35" s="25"/>
      <c r="H35" s="4" t="s">
        <v>29</v>
      </c>
      <c r="I35">
        <v>3</v>
      </c>
      <c r="J35" s="10">
        <v>72</v>
      </c>
      <c r="K35" s="3">
        <v>36219.49</v>
      </c>
      <c r="L35" s="2">
        <f t="shared" si="1"/>
        <v>24</v>
      </c>
      <c r="M35" s="13">
        <v>57</v>
      </c>
      <c r="N35">
        <f t="shared" si="2"/>
        <v>-24</v>
      </c>
    </row>
    <row r="36" spans="1:14" x14ac:dyDescent="0.2">
      <c r="A36" t="s">
        <v>32</v>
      </c>
      <c r="B36" s="2">
        <v>8</v>
      </c>
      <c r="C36" s="10">
        <v>592</v>
      </c>
      <c r="D36" s="3">
        <v>12481.310000000001</v>
      </c>
      <c r="E36" s="14">
        <f t="shared" si="3"/>
        <v>74</v>
      </c>
      <c r="F36" s="13">
        <v>34</v>
      </c>
      <c r="G36" s="25"/>
      <c r="H36" s="4" t="s">
        <v>32</v>
      </c>
      <c r="I36">
        <v>12</v>
      </c>
      <c r="J36" s="10">
        <v>537</v>
      </c>
      <c r="K36" s="3">
        <v>13843.030000000002</v>
      </c>
      <c r="L36" s="2">
        <f t="shared" si="1"/>
        <v>44.75</v>
      </c>
      <c r="M36" s="13">
        <v>45</v>
      </c>
      <c r="N36">
        <f t="shared" si="2"/>
        <v>-11</v>
      </c>
    </row>
    <row r="37" spans="1:14" x14ac:dyDescent="0.2">
      <c r="A37" t="s">
        <v>35</v>
      </c>
      <c r="B37" s="2">
        <v>113</v>
      </c>
      <c r="C37" s="10">
        <v>8314</v>
      </c>
      <c r="D37" s="3">
        <v>78330.260000000038</v>
      </c>
      <c r="E37" s="14">
        <f t="shared" si="3"/>
        <v>73.575221238938056</v>
      </c>
      <c r="F37" s="13">
        <v>35</v>
      </c>
      <c r="G37" s="25"/>
      <c r="H37" s="4" t="s">
        <v>35</v>
      </c>
      <c r="I37">
        <v>158</v>
      </c>
      <c r="J37" s="10">
        <v>10718</v>
      </c>
      <c r="K37" s="3">
        <v>123497.1</v>
      </c>
      <c r="L37" s="2">
        <f t="shared" si="1"/>
        <v>67.835443037974684</v>
      </c>
      <c r="M37" s="13">
        <v>33</v>
      </c>
      <c r="N37">
        <f t="shared" si="2"/>
        <v>2</v>
      </c>
    </row>
    <row r="38" spans="1:14" x14ac:dyDescent="0.2">
      <c r="A38" t="s">
        <v>36</v>
      </c>
      <c r="B38" s="2">
        <v>36</v>
      </c>
      <c r="C38" s="10">
        <v>2645</v>
      </c>
      <c r="D38" s="3">
        <v>28254.280000000002</v>
      </c>
      <c r="E38" s="14">
        <f t="shared" si="3"/>
        <v>73.472222222222229</v>
      </c>
      <c r="F38" s="13">
        <v>36</v>
      </c>
      <c r="G38" s="25"/>
      <c r="H38" s="4" t="s">
        <v>36</v>
      </c>
      <c r="I38">
        <v>35</v>
      </c>
      <c r="J38" s="10">
        <v>2171</v>
      </c>
      <c r="K38" s="3">
        <v>21294.330000000005</v>
      </c>
      <c r="L38" s="2">
        <f t="shared" si="1"/>
        <v>62.028571428571432</v>
      </c>
      <c r="M38" s="13">
        <v>34</v>
      </c>
      <c r="N38">
        <f t="shared" si="2"/>
        <v>2</v>
      </c>
    </row>
    <row r="39" spans="1:14" x14ac:dyDescent="0.2">
      <c r="A39" t="s">
        <v>42</v>
      </c>
      <c r="B39" s="2">
        <v>4</v>
      </c>
      <c r="C39" s="10">
        <v>289</v>
      </c>
      <c r="D39" s="3">
        <v>30718.999999999996</v>
      </c>
      <c r="E39" s="14">
        <f t="shared" si="3"/>
        <v>72.25</v>
      </c>
      <c r="F39" s="13">
        <v>37</v>
      </c>
      <c r="G39" s="25"/>
      <c r="H39" s="4" t="s">
        <v>42</v>
      </c>
      <c r="I39">
        <v>4</v>
      </c>
      <c r="J39" s="10">
        <v>71</v>
      </c>
      <c r="K39" s="3">
        <v>1187.0600000000002</v>
      </c>
      <c r="L39" s="2">
        <f t="shared" si="1"/>
        <v>17.75</v>
      </c>
      <c r="M39" s="13">
        <v>61</v>
      </c>
      <c r="N39">
        <f t="shared" si="2"/>
        <v>-24</v>
      </c>
    </row>
    <row r="40" spans="1:14" x14ac:dyDescent="0.2">
      <c r="A40" t="s">
        <v>38</v>
      </c>
      <c r="B40" s="2">
        <v>5</v>
      </c>
      <c r="C40" s="10">
        <v>351</v>
      </c>
      <c r="D40" s="3">
        <v>1611</v>
      </c>
      <c r="E40" s="14">
        <f t="shared" si="3"/>
        <v>70.2</v>
      </c>
      <c r="F40" s="13">
        <v>38</v>
      </c>
      <c r="G40" s="25"/>
      <c r="H40" s="4" t="s">
        <v>38</v>
      </c>
      <c r="I40">
        <v>3</v>
      </c>
      <c r="J40" s="10">
        <v>214</v>
      </c>
      <c r="K40" s="3">
        <v>1125.07</v>
      </c>
      <c r="L40" s="2">
        <f t="shared" si="1"/>
        <v>71.333333333333329</v>
      </c>
      <c r="M40" s="13">
        <v>31</v>
      </c>
      <c r="N40">
        <f t="shared" si="2"/>
        <v>7</v>
      </c>
    </row>
    <row r="41" spans="1:14" x14ac:dyDescent="0.2">
      <c r="A41" t="s">
        <v>37</v>
      </c>
      <c r="B41" s="2">
        <v>290</v>
      </c>
      <c r="C41" s="10">
        <v>19969</v>
      </c>
      <c r="D41" s="3">
        <v>198039.62999999998</v>
      </c>
      <c r="E41" s="14">
        <f t="shared" si="3"/>
        <v>68.858620689655169</v>
      </c>
      <c r="F41" s="13">
        <v>39</v>
      </c>
      <c r="G41" s="25"/>
      <c r="H41" s="4" t="s">
        <v>37</v>
      </c>
      <c r="I41">
        <v>345</v>
      </c>
      <c r="J41" s="10">
        <v>19691</v>
      </c>
      <c r="K41" s="3">
        <v>233372.7000000001</v>
      </c>
      <c r="L41" s="2">
        <f t="shared" si="1"/>
        <v>57.075362318840583</v>
      </c>
      <c r="M41" s="13">
        <v>37</v>
      </c>
      <c r="N41">
        <f t="shared" si="2"/>
        <v>2</v>
      </c>
    </row>
    <row r="42" spans="1:14" x14ac:dyDescent="0.2">
      <c r="A42" t="s">
        <v>39</v>
      </c>
      <c r="B42" s="2">
        <v>23</v>
      </c>
      <c r="C42" s="10">
        <v>1558</v>
      </c>
      <c r="D42" s="3">
        <v>18798.32</v>
      </c>
      <c r="E42" s="14">
        <f t="shared" si="3"/>
        <v>67.739130434782609</v>
      </c>
      <c r="F42" s="13">
        <v>40</v>
      </c>
      <c r="G42" s="25"/>
      <c r="H42" s="4" t="s">
        <v>39</v>
      </c>
      <c r="I42">
        <v>36</v>
      </c>
      <c r="J42" s="10">
        <v>1525</v>
      </c>
      <c r="K42" s="3">
        <v>16667.330000000002</v>
      </c>
      <c r="L42" s="2">
        <f t="shared" si="1"/>
        <v>42.361111111111114</v>
      </c>
      <c r="M42" s="13">
        <v>48</v>
      </c>
      <c r="N42">
        <f t="shared" si="2"/>
        <v>-8</v>
      </c>
    </row>
    <row r="43" spans="1:14" x14ac:dyDescent="0.2">
      <c r="A43" t="s">
        <v>83</v>
      </c>
      <c r="B43" s="2">
        <v>12</v>
      </c>
      <c r="C43" s="10">
        <v>765</v>
      </c>
      <c r="D43" s="3">
        <v>18844.04</v>
      </c>
      <c r="E43" s="14">
        <f t="shared" si="3"/>
        <v>63.75</v>
      </c>
      <c r="F43" s="13">
        <v>41</v>
      </c>
      <c r="G43" s="25"/>
      <c r="H43" s="4" t="s">
        <v>83</v>
      </c>
      <c r="I43">
        <v>30</v>
      </c>
      <c r="J43" s="10">
        <v>1568</v>
      </c>
      <c r="K43" s="3">
        <v>20969.75</v>
      </c>
      <c r="L43" s="2">
        <f t="shared" si="1"/>
        <v>52.266666666666666</v>
      </c>
      <c r="M43" s="13">
        <v>43</v>
      </c>
      <c r="N43">
        <f t="shared" si="2"/>
        <v>-2</v>
      </c>
    </row>
    <row r="44" spans="1:14" x14ac:dyDescent="0.2">
      <c r="A44" t="s">
        <v>40</v>
      </c>
      <c r="B44" s="2">
        <v>65</v>
      </c>
      <c r="C44" s="10">
        <v>3965</v>
      </c>
      <c r="D44" s="3">
        <v>58399.140000000014</v>
      </c>
      <c r="E44" s="14">
        <f t="shared" si="3"/>
        <v>61</v>
      </c>
      <c r="F44" s="13">
        <v>42</v>
      </c>
      <c r="G44" s="25"/>
      <c r="H44" s="4" t="s">
        <v>40</v>
      </c>
      <c r="I44">
        <v>162</v>
      </c>
      <c r="J44" s="10">
        <v>8888</v>
      </c>
      <c r="K44" s="3">
        <v>106350.01000000008</v>
      </c>
      <c r="L44" s="2">
        <f t="shared" si="1"/>
        <v>54.864197530864196</v>
      </c>
      <c r="M44" s="13">
        <v>40</v>
      </c>
      <c r="N44">
        <f t="shared" si="2"/>
        <v>2</v>
      </c>
    </row>
    <row r="45" spans="1:14" x14ac:dyDescent="0.2">
      <c r="A45" t="s">
        <v>41</v>
      </c>
      <c r="B45" s="2">
        <v>27</v>
      </c>
      <c r="C45" s="10">
        <v>1610</v>
      </c>
      <c r="D45" s="3">
        <v>57966.569999999992</v>
      </c>
      <c r="E45" s="14">
        <f t="shared" si="3"/>
        <v>59.629629629629626</v>
      </c>
      <c r="F45" s="13">
        <v>43</v>
      </c>
      <c r="G45" s="25"/>
      <c r="H45" s="4" t="s">
        <v>41</v>
      </c>
      <c r="I45">
        <v>335</v>
      </c>
      <c r="J45" s="10">
        <v>18667</v>
      </c>
      <c r="K45" s="3">
        <v>680861.88999999978</v>
      </c>
      <c r="L45" s="2">
        <f t="shared" si="1"/>
        <v>55.722388059701494</v>
      </c>
      <c r="M45" s="13">
        <v>38</v>
      </c>
      <c r="N45">
        <f t="shared" si="2"/>
        <v>5</v>
      </c>
    </row>
    <row r="46" spans="1:14" x14ac:dyDescent="0.2">
      <c r="A46" t="s">
        <v>43</v>
      </c>
      <c r="B46" s="2">
        <v>7</v>
      </c>
      <c r="C46" s="10">
        <v>387</v>
      </c>
      <c r="D46" s="3">
        <v>2215.7100000000005</v>
      </c>
      <c r="E46" s="14">
        <f t="shared" si="3"/>
        <v>55.285714285714285</v>
      </c>
      <c r="F46" s="13">
        <v>44</v>
      </c>
      <c r="G46" s="25"/>
      <c r="H46" s="4" t="s">
        <v>43</v>
      </c>
      <c r="I46">
        <v>16</v>
      </c>
      <c r="J46" s="10">
        <v>324</v>
      </c>
      <c r="K46" s="3">
        <v>2787.9799999999996</v>
      </c>
      <c r="L46" s="2">
        <f t="shared" si="1"/>
        <v>20.25</v>
      </c>
      <c r="M46" s="13">
        <v>59</v>
      </c>
      <c r="N46">
        <f t="shared" si="2"/>
        <v>-15</v>
      </c>
    </row>
    <row r="47" spans="1:14" x14ac:dyDescent="0.2">
      <c r="A47" t="s">
        <v>87</v>
      </c>
      <c r="B47" s="2">
        <v>6</v>
      </c>
      <c r="C47" s="10">
        <v>327</v>
      </c>
      <c r="D47" s="3">
        <v>5246.64</v>
      </c>
      <c r="E47" s="14">
        <f t="shared" si="3"/>
        <v>54.5</v>
      </c>
      <c r="F47" s="13">
        <v>45</v>
      </c>
      <c r="G47" s="25"/>
      <c r="H47" s="4" t="s">
        <v>87</v>
      </c>
      <c r="I47">
        <v>16</v>
      </c>
      <c r="J47" s="10">
        <v>3227</v>
      </c>
      <c r="K47" s="3">
        <v>211632.55000000002</v>
      </c>
      <c r="L47" s="2">
        <f t="shared" si="1"/>
        <v>201.6875</v>
      </c>
      <c r="M47" s="13">
        <v>11</v>
      </c>
      <c r="N47">
        <f t="shared" si="2"/>
        <v>34</v>
      </c>
    </row>
    <row r="48" spans="1:14" x14ac:dyDescent="0.2">
      <c r="A48" t="s">
        <v>44</v>
      </c>
      <c r="B48" s="2">
        <v>31</v>
      </c>
      <c r="C48" s="10">
        <v>1655</v>
      </c>
      <c r="D48" s="3">
        <v>31592.360000000011</v>
      </c>
      <c r="E48" s="14">
        <f t="shared" si="3"/>
        <v>53.387096774193552</v>
      </c>
      <c r="F48" s="13">
        <v>46</v>
      </c>
      <c r="G48" s="25"/>
      <c r="H48" s="4" t="s">
        <v>44</v>
      </c>
      <c r="I48">
        <v>69</v>
      </c>
      <c r="J48" s="10">
        <v>3616</v>
      </c>
      <c r="K48" s="3">
        <v>123557.79</v>
      </c>
      <c r="L48" s="2">
        <f t="shared" si="1"/>
        <v>52.405797101449274</v>
      </c>
      <c r="M48" s="13">
        <v>42</v>
      </c>
      <c r="N48">
        <f t="shared" si="2"/>
        <v>4</v>
      </c>
    </row>
    <row r="49" spans="1:14" x14ac:dyDescent="0.2">
      <c r="A49" t="s">
        <v>45</v>
      </c>
      <c r="B49" s="2">
        <v>9</v>
      </c>
      <c r="C49" s="10">
        <v>473</v>
      </c>
      <c r="D49" s="3">
        <v>10220.620000000003</v>
      </c>
      <c r="E49" s="14">
        <f t="shared" si="3"/>
        <v>52.555555555555557</v>
      </c>
      <c r="F49" s="13">
        <v>47</v>
      </c>
      <c r="G49" s="25"/>
      <c r="H49" s="4" t="s">
        <v>45</v>
      </c>
      <c r="I49">
        <v>8</v>
      </c>
      <c r="J49" s="10">
        <v>431</v>
      </c>
      <c r="K49" s="3">
        <v>7117.8200000000006</v>
      </c>
      <c r="L49" s="2">
        <f t="shared" si="1"/>
        <v>53.875</v>
      </c>
      <c r="M49" s="13">
        <v>41</v>
      </c>
      <c r="N49">
        <f t="shared" si="2"/>
        <v>6</v>
      </c>
    </row>
    <row r="50" spans="1:14" x14ac:dyDescent="0.2">
      <c r="A50" t="s">
        <v>46</v>
      </c>
      <c r="B50" s="2">
        <v>9</v>
      </c>
      <c r="C50" s="10">
        <v>405</v>
      </c>
      <c r="D50" s="3">
        <v>14254.65</v>
      </c>
      <c r="E50" s="14">
        <f t="shared" si="3"/>
        <v>45</v>
      </c>
      <c r="F50" s="13">
        <v>48</v>
      </c>
      <c r="G50" s="25"/>
      <c r="H50" s="4" t="s">
        <v>46</v>
      </c>
      <c r="I50">
        <v>18</v>
      </c>
      <c r="J50" s="10">
        <v>1356</v>
      </c>
      <c r="K50" s="3">
        <v>60873.62999999999</v>
      </c>
      <c r="L50" s="2">
        <f t="shared" si="1"/>
        <v>75.333333333333329</v>
      </c>
      <c r="M50" s="13">
        <v>30</v>
      </c>
      <c r="N50">
        <f t="shared" si="2"/>
        <v>18</v>
      </c>
    </row>
    <row r="51" spans="1:14" x14ac:dyDescent="0.2">
      <c r="A51" t="s">
        <v>34</v>
      </c>
      <c r="B51" s="2">
        <v>1</v>
      </c>
      <c r="C51" s="10">
        <v>45</v>
      </c>
      <c r="D51" s="3">
        <v>754.34</v>
      </c>
      <c r="E51" s="14">
        <f t="shared" si="3"/>
        <v>45</v>
      </c>
      <c r="F51" s="13">
        <v>48</v>
      </c>
      <c r="G51" s="25"/>
      <c r="H51" s="4"/>
      <c r="M51" s="13"/>
    </row>
    <row r="52" spans="1:14" x14ac:dyDescent="0.2">
      <c r="A52" t="s">
        <v>47</v>
      </c>
      <c r="B52" s="2">
        <v>22</v>
      </c>
      <c r="C52" s="10">
        <v>986</v>
      </c>
      <c r="D52" s="3">
        <v>10826.78</v>
      </c>
      <c r="E52" s="14">
        <f t="shared" si="3"/>
        <v>44.81818181818182</v>
      </c>
      <c r="F52" s="13">
        <v>50</v>
      </c>
      <c r="G52" s="25"/>
      <c r="H52" s="4" t="s">
        <v>47</v>
      </c>
      <c r="I52">
        <v>21</v>
      </c>
      <c r="J52" s="10">
        <v>829</v>
      </c>
      <c r="K52" s="3">
        <v>10000.27</v>
      </c>
      <c r="L52" s="2">
        <f t="shared" ref="L52:L63" si="4">J52/I52</f>
        <v>39.476190476190474</v>
      </c>
      <c r="M52" s="13">
        <v>50</v>
      </c>
      <c r="N52">
        <f t="shared" ref="N52:N63" si="5">F52-M52</f>
        <v>0</v>
      </c>
    </row>
    <row r="53" spans="1:14" x14ac:dyDescent="0.2">
      <c r="A53" t="s">
        <v>48</v>
      </c>
      <c r="B53" s="2">
        <v>92</v>
      </c>
      <c r="C53" s="10">
        <v>3822</v>
      </c>
      <c r="D53" s="3">
        <v>60774.640000000029</v>
      </c>
      <c r="E53" s="14">
        <f t="shared" si="3"/>
        <v>41.543478260869563</v>
      </c>
      <c r="F53" s="13">
        <v>51</v>
      </c>
      <c r="G53" s="25"/>
      <c r="H53" s="4" t="s">
        <v>48</v>
      </c>
      <c r="I53">
        <v>127</v>
      </c>
      <c r="J53" s="10">
        <v>5657</v>
      </c>
      <c r="K53" s="3">
        <v>105156.87999999998</v>
      </c>
      <c r="L53" s="2">
        <f t="shared" si="4"/>
        <v>44.54330708661417</v>
      </c>
      <c r="M53" s="13">
        <v>46</v>
      </c>
      <c r="N53">
        <f t="shared" si="5"/>
        <v>5</v>
      </c>
    </row>
    <row r="54" spans="1:14" x14ac:dyDescent="0.2">
      <c r="A54" t="s">
        <v>50</v>
      </c>
      <c r="B54" s="2">
        <v>26</v>
      </c>
      <c r="C54" s="10">
        <v>1016</v>
      </c>
      <c r="D54" s="3">
        <v>43318.51</v>
      </c>
      <c r="E54" s="14">
        <f t="shared" si="3"/>
        <v>39.07692307692308</v>
      </c>
      <c r="F54" s="13">
        <v>52</v>
      </c>
      <c r="G54" s="25"/>
      <c r="H54" s="4" t="s">
        <v>50</v>
      </c>
      <c r="I54">
        <v>50</v>
      </c>
      <c r="J54" s="10">
        <v>1459</v>
      </c>
      <c r="K54" s="3">
        <v>45895.94000000001</v>
      </c>
      <c r="L54" s="2">
        <f t="shared" si="4"/>
        <v>29.18</v>
      </c>
      <c r="M54" s="13">
        <v>54</v>
      </c>
      <c r="N54">
        <f t="shared" si="5"/>
        <v>-2</v>
      </c>
    </row>
    <row r="55" spans="1:14" x14ac:dyDescent="0.2">
      <c r="A55" t="s">
        <v>49</v>
      </c>
      <c r="B55" s="2">
        <v>29</v>
      </c>
      <c r="C55" s="10">
        <v>1132</v>
      </c>
      <c r="D55" s="3">
        <v>8020.75</v>
      </c>
      <c r="E55" s="14">
        <f t="shared" si="3"/>
        <v>39.03448275862069</v>
      </c>
      <c r="F55" s="13">
        <v>53</v>
      </c>
      <c r="G55" s="25"/>
      <c r="H55" s="4" t="s">
        <v>49</v>
      </c>
      <c r="I55">
        <v>37</v>
      </c>
      <c r="J55" s="10">
        <v>1436</v>
      </c>
      <c r="K55" s="3">
        <v>8510.34</v>
      </c>
      <c r="L55" s="2">
        <f t="shared" si="4"/>
        <v>38.810810810810814</v>
      </c>
      <c r="M55" s="13">
        <v>52</v>
      </c>
      <c r="N55">
        <f t="shared" si="5"/>
        <v>1</v>
      </c>
    </row>
    <row r="56" spans="1:14" x14ac:dyDescent="0.2">
      <c r="A56" t="s">
        <v>88</v>
      </c>
      <c r="B56" s="2">
        <v>46</v>
      </c>
      <c r="C56" s="10">
        <v>1722</v>
      </c>
      <c r="D56" s="3">
        <v>12955.710000000003</v>
      </c>
      <c r="E56" s="14">
        <f t="shared" si="3"/>
        <v>37.434782608695649</v>
      </c>
      <c r="F56" s="13">
        <v>54</v>
      </c>
      <c r="G56" s="25"/>
      <c r="H56" s="4" t="s">
        <v>88</v>
      </c>
      <c r="I56">
        <v>53</v>
      </c>
      <c r="J56" s="10">
        <v>5515</v>
      </c>
      <c r="K56" s="3">
        <v>297622.35000000003</v>
      </c>
      <c r="L56" s="2">
        <f t="shared" si="4"/>
        <v>104.05660377358491</v>
      </c>
      <c r="M56" s="13">
        <v>24</v>
      </c>
      <c r="N56">
        <f t="shared" si="5"/>
        <v>30</v>
      </c>
    </row>
    <row r="57" spans="1:14" x14ac:dyDescent="0.2">
      <c r="A57" t="s">
        <v>51</v>
      </c>
      <c r="B57" s="2">
        <v>1</v>
      </c>
      <c r="C57" s="10">
        <v>34</v>
      </c>
      <c r="D57" s="3">
        <v>866.33</v>
      </c>
      <c r="E57" s="14">
        <f t="shared" si="3"/>
        <v>34</v>
      </c>
      <c r="F57" s="13">
        <v>55</v>
      </c>
      <c r="G57" s="25"/>
      <c r="H57" s="4" t="s">
        <v>51</v>
      </c>
      <c r="I57">
        <v>2</v>
      </c>
      <c r="J57" s="10">
        <v>162</v>
      </c>
      <c r="K57" s="3">
        <v>4654.92</v>
      </c>
      <c r="L57" s="2">
        <f t="shared" si="4"/>
        <v>81</v>
      </c>
      <c r="M57" s="13">
        <v>29</v>
      </c>
      <c r="N57">
        <f t="shared" si="5"/>
        <v>26</v>
      </c>
    </row>
    <row r="58" spans="1:14" x14ac:dyDescent="0.2">
      <c r="A58" t="s">
        <v>53</v>
      </c>
      <c r="B58" s="2">
        <v>615</v>
      </c>
      <c r="C58" s="10">
        <v>19245</v>
      </c>
      <c r="D58" s="3">
        <v>99213.969999999958</v>
      </c>
      <c r="E58" s="14">
        <f t="shared" si="3"/>
        <v>31.292682926829269</v>
      </c>
      <c r="F58" s="13">
        <v>56</v>
      </c>
      <c r="G58" s="25"/>
      <c r="H58" s="4" t="s">
        <v>53</v>
      </c>
      <c r="I58">
        <v>703</v>
      </c>
      <c r="J58" s="10">
        <v>20124</v>
      </c>
      <c r="K58" s="3">
        <v>119149.09</v>
      </c>
      <c r="L58" s="2">
        <f t="shared" si="4"/>
        <v>28.62588904694168</v>
      </c>
      <c r="M58" s="13">
        <v>55</v>
      </c>
      <c r="N58">
        <f t="shared" si="5"/>
        <v>1</v>
      </c>
    </row>
    <row r="59" spans="1:14" x14ac:dyDescent="0.2">
      <c r="A59" t="s">
        <v>52</v>
      </c>
      <c r="B59" s="2">
        <v>11</v>
      </c>
      <c r="C59" s="10">
        <v>331</v>
      </c>
      <c r="D59" s="3">
        <v>4064.4000000000005</v>
      </c>
      <c r="E59" s="14">
        <f t="shared" si="3"/>
        <v>30.09090909090909</v>
      </c>
      <c r="F59" s="13">
        <v>57</v>
      </c>
      <c r="G59" s="25"/>
      <c r="H59" s="4" t="s">
        <v>52</v>
      </c>
      <c r="I59">
        <v>6</v>
      </c>
      <c r="J59" s="10">
        <v>235</v>
      </c>
      <c r="K59" s="3">
        <v>16563.110000000004</v>
      </c>
      <c r="L59" s="2">
        <f t="shared" si="4"/>
        <v>39.166666666666664</v>
      </c>
      <c r="M59" s="13">
        <v>51</v>
      </c>
      <c r="N59">
        <f t="shared" si="5"/>
        <v>6</v>
      </c>
    </row>
    <row r="60" spans="1:14" x14ac:dyDescent="0.2">
      <c r="A60" t="s">
        <v>55</v>
      </c>
      <c r="B60" s="2">
        <v>1</v>
      </c>
      <c r="C60" s="10">
        <v>30</v>
      </c>
      <c r="D60" s="3">
        <v>187.15</v>
      </c>
      <c r="E60" s="14">
        <f t="shared" si="3"/>
        <v>30</v>
      </c>
      <c r="F60" s="13">
        <v>58</v>
      </c>
      <c r="G60" s="25"/>
      <c r="H60" s="4" t="s">
        <v>55</v>
      </c>
      <c r="I60">
        <v>1</v>
      </c>
      <c r="J60" s="10">
        <v>14</v>
      </c>
      <c r="K60" s="3">
        <v>215.62</v>
      </c>
      <c r="L60" s="2">
        <f t="shared" si="4"/>
        <v>14</v>
      </c>
      <c r="M60" s="13">
        <v>63</v>
      </c>
      <c r="N60">
        <f t="shared" si="5"/>
        <v>-5</v>
      </c>
    </row>
    <row r="61" spans="1:14" x14ac:dyDescent="0.2">
      <c r="A61" t="s">
        <v>54</v>
      </c>
      <c r="B61" s="2">
        <v>16</v>
      </c>
      <c r="C61" s="10">
        <v>464</v>
      </c>
      <c r="D61" s="3">
        <v>21293.18</v>
      </c>
      <c r="E61" s="14">
        <f t="shared" si="3"/>
        <v>29</v>
      </c>
      <c r="F61" s="13">
        <v>59</v>
      </c>
      <c r="G61" s="25"/>
      <c r="H61" s="4" t="s">
        <v>54</v>
      </c>
      <c r="I61">
        <v>23</v>
      </c>
      <c r="J61" s="10">
        <v>1898</v>
      </c>
      <c r="K61" s="3">
        <v>151672.59000000003</v>
      </c>
      <c r="L61" s="2">
        <f t="shared" si="4"/>
        <v>82.521739130434781</v>
      </c>
      <c r="M61" s="13">
        <v>28</v>
      </c>
      <c r="N61">
        <f t="shared" si="5"/>
        <v>31</v>
      </c>
    </row>
    <row r="62" spans="1:14" x14ac:dyDescent="0.2">
      <c r="A62" t="s">
        <v>56</v>
      </c>
      <c r="B62" s="2">
        <v>78</v>
      </c>
      <c r="C62" s="10">
        <v>2113</v>
      </c>
      <c r="D62" s="3">
        <v>31677.559999999983</v>
      </c>
      <c r="E62" s="14">
        <f t="shared" si="3"/>
        <v>27.089743589743591</v>
      </c>
      <c r="F62" s="13">
        <v>60</v>
      </c>
      <c r="G62" s="25"/>
      <c r="H62" s="4" t="s">
        <v>56</v>
      </c>
      <c r="I62">
        <v>85</v>
      </c>
      <c r="J62" s="10">
        <v>1664</v>
      </c>
      <c r="K62" s="3">
        <v>16146.660000000002</v>
      </c>
      <c r="L62" s="2">
        <f t="shared" si="4"/>
        <v>19.576470588235296</v>
      </c>
      <c r="M62" s="13">
        <v>60</v>
      </c>
      <c r="N62">
        <f t="shared" si="5"/>
        <v>0</v>
      </c>
    </row>
    <row r="63" spans="1:14" x14ac:dyDescent="0.2">
      <c r="A63" s="12" t="s">
        <v>89</v>
      </c>
      <c r="B63" s="2">
        <v>28</v>
      </c>
      <c r="C63" s="10">
        <v>684</v>
      </c>
      <c r="D63" s="3">
        <v>5960.420000000001</v>
      </c>
      <c r="E63" s="14">
        <f t="shared" si="3"/>
        <v>24.428571428571427</v>
      </c>
      <c r="F63" s="13">
        <v>61</v>
      </c>
      <c r="G63" s="25"/>
      <c r="H63" s="4" t="s">
        <v>89</v>
      </c>
      <c r="I63">
        <v>100</v>
      </c>
      <c r="J63" s="10">
        <v>2497</v>
      </c>
      <c r="K63" s="3">
        <v>43697.15</v>
      </c>
      <c r="L63" s="2">
        <f t="shared" si="4"/>
        <v>24.97</v>
      </c>
      <c r="M63" s="13">
        <v>56</v>
      </c>
      <c r="N63">
        <f t="shared" si="5"/>
        <v>5</v>
      </c>
    </row>
    <row r="64" spans="1:14" x14ac:dyDescent="0.2">
      <c r="A64" t="s">
        <v>57</v>
      </c>
      <c r="B64" s="2">
        <v>4</v>
      </c>
      <c r="C64" s="10">
        <v>89</v>
      </c>
      <c r="D64" s="3">
        <v>922.58</v>
      </c>
      <c r="E64" s="14">
        <f t="shared" si="3"/>
        <v>22.25</v>
      </c>
      <c r="F64" s="13">
        <v>62</v>
      </c>
      <c r="G64" s="25"/>
      <c r="H64" s="4"/>
      <c r="M64" s="13"/>
    </row>
    <row r="65" spans="1:14" x14ac:dyDescent="0.2">
      <c r="A65" t="s">
        <v>58</v>
      </c>
      <c r="B65" s="2">
        <v>7</v>
      </c>
      <c r="C65" s="10">
        <v>146</v>
      </c>
      <c r="D65" s="3">
        <v>1914.5099999999998</v>
      </c>
      <c r="E65" s="14">
        <f t="shared" si="3"/>
        <v>20.857142857142858</v>
      </c>
      <c r="F65" s="13">
        <v>63</v>
      </c>
      <c r="G65" s="25"/>
      <c r="H65" s="4" t="s">
        <v>58</v>
      </c>
      <c r="I65">
        <v>8</v>
      </c>
      <c r="J65" s="10">
        <v>300</v>
      </c>
      <c r="K65" s="3">
        <v>11457.400000000001</v>
      </c>
      <c r="L65" s="2">
        <f>J65/I65</f>
        <v>37.5</v>
      </c>
      <c r="M65" s="13">
        <v>53</v>
      </c>
      <c r="N65">
        <f>F65-M65</f>
        <v>10</v>
      </c>
    </row>
    <row r="66" spans="1:14" x14ac:dyDescent="0.2">
      <c r="A66" t="s">
        <v>59</v>
      </c>
      <c r="B66" s="2">
        <v>1</v>
      </c>
      <c r="C66" s="10">
        <v>19</v>
      </c>
      <c r="D66" s="3">
        <v>422.48</v>
      </c>
      <c r="E66" s="14">
        <f t="shared" si="3"/>
        <v>19</v>
      </c>
      <c r="F66" s="13">
        <v>64</v>
      </c>
      <c r="G66" s="25"/>
      <c r="H66" s="4" t="s">
        <v>59</v>
      </c>
      <c r="I66">
        <v>1</v>
      </c>
      <c r="J66" s="10">
        <v>11</v>
      </c>
      <c r="K66" s="3">
        <v>139.34</v>
      </c>
      <c r="L66" s="2">
        <f>J66/I66</f>
        <v>11</v>
      </c>
      <c r="M66" s="13">
        <v>65</v>
      </c>
      <c r="N66">
        <f>F66-M66</f>
        <v>-1</v>
      </c>
    </row>
    <row r="67" spans="1:14" x14ac:dyDescent="0.2">
      <c r="A67" t="s">
        <v>60</v>
      </c>
      <c r="B67" s="2">
        <v>2</v>
      </c>
      <c r="C67" s="10">
        <v>36</v>
      </c>
      <c r="D67" s="3">
        <v>440.61</v>
      </c>
      <c r="E67" s="14">
        <f t="shared" ref="E67:E72" si="6">C67/B67</f>
        <v>18</v>
      </c>
      <c r="F67" s="13">
        <v>65</v>
      </c>
      <c r="G67" s="25"/>
      <c r="H67" s="4" t="s">
        <v>60</v>
      </c>
      <c r="I67">
        <v>7</v>
      </c>
      <c r="J67" s="10">
        <v>389</v>
      </c>
      <c r="K67" s="3">
        <v>10827.019999999999</v>
      </c>
      <c r="L67" s="2">
        <f>J67/I67</f>
        <v>55.571428571428569</v>
      </c>
      <c r="M67" s="13"/>
    </row>
    <row r="68" spans="1:14" x14ac:dyDescent="0.2">
      <c r="A68" t="s">
        <v>61</v>
      </c>
      <c r="B68" s="2">
        <v>1</v>
      </c>
      <c r="C68" s="10">
        <v>17</v>
      </c>
      <c r="D68" s="3">
        <v>536.79</v>
      </c>
      <c r="E68" s="14">
        <f t="shared" si="6"/>
        <v>17</v>
      </c>
      <c r="F68" s="13">
        <v>66</v>
      </c>
      <c r="G68" s="25"/>
      <c r="H68" s="4"/>
      <c r="M68" s="13"/>
    </row>
    <row r="69" spans="1:14" x14ac:dyDescent="0.2">
      <c r="A69" t="s">
        <v>62</v>
      </c>
      <c r="B69" s="2">
        <v>4</v>
      </c>
      <c r="C69" s="10">
        <v>68</v>
      </c>
      <c r="D69" s="3">
        <v>732.52</v>
      </c>
      <c r="E69" s="14">
        <f t="shared" si="6"/>
        <v>17</v>
      </c>
      <c r="F69" s="13">
        <v>66</v>
      </c>
      <c r="G69" s="25"/>
      <c r="H69" s="4" t="s">
        <v>62</v>
      </c>
      <c r="I69">
        <v>4</v>
      </c>
      <c r="J69" s="10">
        <v>92</v>
      </c>
      <c r="K69" s="3">
        <v>857.45</v>
      </c>
      <c r="L69" s="2">
        <f>J69/I69</f>
        <v>23</v>
      </c>
      <c r="M69" s="13">
        <v>58</v>
      </c>
      <c r="N69">
        <f>F69-M69</f>
        <v>8</v>
      </c>
    </row>
    <row r="70" spans="1:14" x14ac:dyDescent="0.2">
      <c r="A70" t="s">
        <v>63</v>
      </c>
      <c r="B70" s="2">
        <v>2</v>
      </c>
      <c r="C70" s="10">
        <v>33</v>
      </c>
      <c r="D70" s="3">
        <v>423.72</v>
      </c>
      <c r="E70" s="14">
        <f t="shared" si="6"/>
        <v>16.5</v>
      </c>
      <c r="F70" s="13">
        <v>68</v>
      </c>
      <c r="G70" s="25"/>
      <c r="H70" s="4"/>
      <c r="M70" s="13"/>
    </row>
    <row r="71" spans="1:14" x14ac:dyDescent="0.2">
      <c r="A71" t="s">
        <v>64</v>
      </c>
      <c r="B71" s="2">
        <v>2</v>
      </c>
      <c r="C71" s="10">
        <v>30</v>
      </c>
      <c r="D71" s="3">
        <v>550.05999999999995</v>
      </c>
      <c r="E71" s="14">
        <f t="shared" si="6"/>
        <v>15</v>
      </c>
      <c r="F71" s="13">
        <v>69</v>
      </c>
      <c r="G71" s="25"/>
      <c r="H71" s="4" t="s">
        <v>64</v>
      </c>
      <c r="I71">
        <v>1</v>
      </c>
      <c r="J71" s="10">
        <v>275</v>
      </c>
      <c r="K71" s="3">
        <v>14250.57</v>
      </c>
      <c r="L71" s="2">
        <f t="shared" ref="L71:L81" si="7">J71/I71</f>
        <v>275</v>
      </c>
      <c r="M71" s="13">
        <v>8</v>
      </c>
      <c r="N71" s="24">
        <f>F71-M71</f>
        <v>61</v>
      </c>
    </row>
    <row r="72" spans="1:14" x14ac:dyDescent="0.2">
      <c r="A72" s="36" t="s">
        <v>65</v>
      </c>
      <c r="B72" s="37">
        <v>1</v>
      </c>
      <c r="C72" s="38">
        <v>12</v>
      </c>
      <c r="D72" s="39">
        <v>83.07</v>
      </c>
      <c r="E72" s="40">
        <f t="shared" si="6"/>
        <v>12</v>
      </c>
      <c r="F72" s="41">
        <v>70</v>
      </c>
      <c r="G72" s="42"/>
      <c r="H72" s="36" t="s">
        <v>67</v>
      </c>
      <c r="I72" s="36">
        <v>1</v>
      </c>
      <c r="J72" s="38">
        <v>13</v>
      </c>
      <c r="K72" s="39">
        <v>374.73</v>
      </c>
      <c r="L72" s="37">
        <f t="shared" si="7"/>
        <v>13</v>
      </c>
      <c r="M72" s="41">
        <v>64</v>
      </c>
      <c r="N72" s="43">
        <f>F72-M72</f>
        <v>6</v>
      </c>
    </row>
    <row r="73" spans="1:14" x14ac:dyDescent="0.2">
      <c r="A73" s="4"/>
      <c r="B73" s="5"/>
      <c r="C73" s="16"/>
      <c r="D73" s="17"/>
      <c r="E73" s="18"/>
      <c r="F73" s="19"/>
      <c r="G73" s="26"/>
      <c r="H73" s="4" t="s">
        <v>66</v>
      </c>
      <c r="I73">
        <v>1</v>
      </c>
      <c r="J73" s="10">
        <v>11</v>
      </c>
      <c r="K73" s="3">
        <v>1823.69</v>
      </c>
      <c r="L73" s="2">
        <f t="shared" si="7"/>
        <v>11</v>
      </c>
    </row>
    <row r="74" spans="1:14" x14ac:dyDescent="0.2">
      <c r="B74"/>
      <c r="D74"/>
      <c r="E74" s="14"/>
      <c r="F74" s="15"/>
      <c r="G74" s="26"/>
      <c r="H74" s="4" t="s">
        <v>68</v>
      </c>
      <c r="I74">
        <v>1</v>
      </c>
      <c r="J74" s="10">
        <v>14</v>
      </c>
      <c r="K74" s="3">
        <v>289.45999999999998</v>
      </c>
      <c r="L74" s="2">
        <f t="shared" si="7"/>
        <v>14</v>
      </c>
    </row>
    <row r="75" spans="1:14" x14ac:dyDescent="0.2">
      <c r="A75" s="6"/>
      <c r="B75" s="7"/>
      <c r="C75" s="9"/>
      <c r="D75" s="8"/>
      <c r="E75" s="20"/>
      <c r="F75" s="20"/>
      <c r="G75" s="26"/>
      <c r="H75" s="4" t="s">
        <v>69</v>
      </c>
      <c r="I75">
        <v>1</v>
      </c>
      <c r="J75" s="10">
        <v>20</v>
      </c>
      <c r="K75" s="3">
        <v>146.56</v>
      </c>
      <c r="L75" s="2">
        <f t="shared" si="7"/>
        <v>20</v>
      </c>
    </row>
    <row r="76" spans="1:14" x14ac:dyDescent="0.2">
      <c r="A76" s="6"/>
      <c r="B76" s="21"/>
      <c r="C76" s="21"/>
      <c r="D76" s="8"/>
      <c r="E76" s="21"/>
      <c r="F76" s="22"/>
      <c r="G76" s="26"/>
      <c r="H76" s="4" t="s">
        <v>70</v>
      </c>
      <c r="I76">
        <v>2</v>
      </c>
      <c r="J76" s="10">
        <v>51</v>
      </c>
      <c r="K76" s="3">
        <v>569.27</v>
      </c>
      <c r="L76" s="2">
        <f t="shared" si="7"/>
        <v>25.5</v>
      </c>
    </row>
    <row r="77" spans="1:14" x14ac:dyDescent="0.2">
      <c r="A77" s="6"/>
      <c r="B77" s="21"/>
      <c r="C77" s="21"/>
      <c r="D77" s="8"/>
      <c r="E77" s="21"/>
      <c r="F77" s="22"/>
      <c r="G77" s="26"/>
      <c r="H77" s="4" t="s">
        <v>90</v>
      </c>
      <c r="I77">
        <v>1</v>
      </c>
      <c r="J77" s="10">
        <v>30</v>
      </c>
      <c r="K77" s="3">
        <v>244.97</v>
      </c>
      <c r="L77" s="2">
        <f t="shared" si="7"/>
        <v>30</v>
      </c>
    </row>
    <row r="78" spans="1:14" x14ac:dyDescent="0.2">
      <c r="A78" s="6"/>
      <c r="B78" s="21"/>
      <c r="C78" s="21"/>
      <c r="D78" s="8"/>
      <c r="E78" s="21"/>
      <c r="F78" s="22"/>
      <c r="G78" s="26"/>
      <c r="H78" s="4" t="s">
        <v>71</v>
      </c>
      <c r="I78">
        <v>2</v>
      </c>
      <c r="J78" s="10">
        <v>67</v>
      </c>
      <c r="K78" s="3">
        <v>296.94</v>
      </c>
      <c r="L78" s="2">
        <f t="shared" si="7"/>
        <v>33.5</v>
      </c>
    </row>
    <row r="79" spans="1:14" x14ac:dyDescent="0.2">
      <c r="A79" s="6"/>
      <c r="B79" s="21"/>
      <c r="C79" s="21"/>
      <c r="D79" s="8"/>
      <c r="E79" s="21"/>
      <c r="F79" s="22"/>
      <c r="G79" s="26"/>
      <c r="H79" s="4" t="s">
        <v>72</v>
      </c>
      <c r="I79">
        <v>1</v>
      </c>
      <c r="J79" s="10">
        <v>35</v>
      </c>
      <c r="K79" s="3">
        <v>888.46</v>
      </c>
      <c r="L79" s="2">
        <f t="shared" si="7"/>
        <v>35</v>
      </c>
    </row>
    <row r="80" spans="1:14" x14ac:dyDescent="0.2">
      <c r="G80" s="26"/>
      <c r="H80" s="4" t="s">
        <v>73</v>
      </c>
      <c r="I80">
        <v>1</v>
      </c>
      <c r="J80" s="10">
        <v>36</v>
      </c>
      <c r="K80" s="3">
        <v>949.76</v>
      </c>
      <c r="L80" s="2">
        <f t="shared" si="7"/>
        <v>36</v>
      </c>
    </row>
    <row r="81" spans="1:12" x14ac:dyDescent="0.2">
      <c r="G81" s="26"/>
      <c r="H81" s="4" t="s">
        <v>74</v>
      </c>
      <c r="I81">
        <v>2</v>
      </c>
      <c r="J81" s="10">
        <v>88</v>
      </c>
      <c r="K81" s="3">
        <v>1344.72</v>
      </c>
      <c r="L81" s="2">
        <f t="shared" si="7"/>
        <v>44</v>
      </c>
    </row>
    <row r="82" spans="1:12" x14ac:dyDescent="0.2">
      <c r="G82" s="26"/>
    </row>
    <row r="83" spans="1:12" x14ac:dyDescent="0.2">
      <c r="G83" s="26"/>
    </row>
    <row r="84" spans="1:12" x14ac:dyDescent="0.2">
      <c r="G84" s="26"/>
    </row>
    <row r="85" spans="1:12" x14ac:dyDescent="0.2">
      <c r="G85" s="26"/>
    </row>
    <row r="86" spans="1:12" x14ac:dyDescent="0.2">
      <c r="G86" s="26"/>
    </row>
    <row r="87" spans="1:12" x14ac:dyDescent="0.2">
      <c r="A87" s="6" t="s">
        <v>91</v>
      </c>
      <c r="B87" s="7">
        <v>5744</v>
      </c>
      <c r="C87" s="9">
        <v>1459369</v>
      </c>
      <c r="D87" s="8">
        <v>53582582.169999957</v>
      </c>
      <c r="E87" s="21">
        <v>254</v>
      </c>
      <c r="F87" s="20"/>
      <c r="G87" s="26"/>
      <c r="H87" s="6" t="s">
        <v>95</v>
      </c>
      <c r="I87" s="7">
        <v>9130</v>
      </c>
      <c r="J87" s="9">
        <v>1625517</v>
      </c>
      <c r="K87" s="8">
        <v>80083393.909999907</v>
      </c>
      <c r="L87" s="7">
        <v>178.04129244249725</v>
      </c>
    </row>
    <row r="88" spans="1:12" x14ac:dyDescent="0.2">
      <c r="A88" s="6" t="s">
        <v>77</v>
      </c>
      <c r="B88" s="21">
        <v>82.057142857142864</v>
      </c>
      <c r="C88" s="21">
        <v>20848.128571428573</v>
      </c>
      <c r="D88" s="8">
        <v>765465.45957142848</v>
      </c>
      <c r="E88" s="21">
        <v>222.25470920297903</v>
      </c>
      <c r="F88" s="22"/>
      <c r="G88" s="26"/>
      <c r="H88" s="6" t="s">
        <v>77</v>
      </c>
      <c r="I88" s="7">
        <v>121.73333333333333</v>
      </c>
      <c r="J88" s="9">
        <v>21673.56</v>
      </c>
      <c r="K88" s="8">
        <v>1067778.5854666654</v>
      </c>
      <c r="L88" s="7">
        <v>135.84260642444727</v>
      </c>
    </row>
    <row r="89" spans="1:12" ht="15" customHeight="1" x14ac:dyDescent="0.2">
      <c r="A89" s="6" t="s">
        <v>92</v>
      </c>
      <c r="B89" s="21">
        <v>21.5</v>
      </c>
      <c r="C89" s="21">
        <v>1584</v>
      </c>
      <c r="D89" s="8">
        <v>25562.49</v>
      </c>
      <c r="E89" s="21">
        <v>73.523721730580149</v>
      </c>
      <c r="F89" s="22"/>
      <c r="G89" s="26"/>
      <c r="H89" s="6" t="s">
        <v>92</v>
      </c>
      <c r="I89" s="7">
        <v>22</v>
      </c>
      <c r="J89" s="9">
        <v>1568</v>
      </c>
      <c r="K89" s="8">
        <v>27943.979999999996</v>
      </c>
      <c r="L89" s="7">
        <v>55.722388059701494</v>
      </c>
    </row>
    <row r="90" spans="1:12" x14ac:dyDescent="0.2">
      <c r="A90" s="6" t="s">
        <v>93</v>
      </c>
      <c r="B90" s="21">
        <v>1085</v>
      </c>
      <c r="C90" s="21">
        <v>457735</v>
      </c>
      <c r="D90" s="8">
        <v>15240409.030000005</v>
      </c>
      <c r="E90" s="21">
        <v>3068.3783783783783</v>
      </c>
      <c r="F90" s="22"/>
      <c r="G90" s="26"/>
      <c r="H90" s="6" t="s">
        <v>93</v>
      </c>
      <c r="I90" s="7">
        <v>2048</v>
      </c>
      <c r="J90" s="9">
        <v>517762</v>
      </c>
      <c r="K90" s="8">
        <v>22858886.569999963</v>
      </c>
      <c r="L90" s="7">
        <v>1400.5526315789473</v>
      </c>
    </row>
    <row r="91" spans="1:12" x14ac:dyDescent="0.2">
      <c r="A91" s="6" t="s">
        <v>94</v>
      </c>
      <c r="B91" s="21">
        <v>1</v>
      </c>
      <c r="C91" s="21">
        <v>12</v>
      </c>
      <c r="D91" s="8">
        <v>83.07</v>
      </c>
      <c r="E91" s="21">
        <v>12</v>
      </c>
      <c r="F91" s="22"/>
      <c r="G91" s="26"/>
      <c r="H91" s="6" t="s">
        <v>94</v>
      </c>
      <c r="I91" s="7">
        <v>1</v>
      </c>
      <c r="J91" s="9">
        <v>11</v>
      </c>
      <c r="K91" s="8">
        <v>102.92</v>
      </c>
      <c r="L91" s="7">
        <v>11</v>
      </c>
    </row>
  </sheetData>
  <sortState ref="H73:L81">
    <sortCondition ref="L74:L82"/>
  </sortState>
  <mergeCells count="1">
    <mergeCell ref="A1:N1"/>
  </mergeCells>
  <phoneticPr fontId="4" type="noConversion"/>
  <conditionalFormatting sqref="S67:S68 L81 S70:S71 L69 L71:L72 L65:L66 L52:L63 S37 L9:L50 S7 L3:L7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{C622653B-E5DA-9A42-A449-E8F13414C6DB}</x14:id>
        </ext>
      </extLst>
    </cfRule>
  </conditionalFormatting>
  <conditionalFormatting sqref="C73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{DF280DE3-39F3-5547-B410-EE3023C6EB7D}</x14:id>
        </ext>
      </extLst>
    </cfRule>
  </conditionalFormatting>
  <conditionalFormatting sqref="E3:E7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{02842253-5CCA-DF40-BBA8-055974933697}</x14:id>
        </ext>
      </extLst>
    </cfRule>
  </conditionalFormatting>
  <conditionalFormatting sqref="L3:L8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{E1F5D0EC-671D-D94D-B834-B882291380FD}</x14:id>
        </ext>
      </extLst>
    </cfRule>
  </conditionalFormatting>
  <conditionalFormatting sqref="O6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{92AC56D0-2197-8945-A0EB-6AAFE3176325}</x14:id>
        </ext>
      </extLst>
    </cfRule>
  </conditionalFormatting>
  <conditionalFormatting sqref="J3:J8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{B4239335-7D7F-F145-8719-A986133F2EED}</x14:id>
        </ext>
      </extLst>
    </cfRule>
  </conditionalFormatting>
  <conditionalFormatting sqref="C3:C7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{270686EF-ECA1-7F41-AE9B-685E8E25FEFC}</x14:id>
        </ext>
      </extLst>
    </cfRule>
  </conditionalFormatting>
  <printOptions gridLines="1"/>
  <pageMargins left="0.45" right="0.2" top="0.25" bottom="0.25" header="0.3" footer="0.3"/>
  <pageSetup paperSize="3" scale="77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2653B-E5DA-9A42-A449-E8F13414C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S67:S68 L81 S70:S71 L69 L71:L72 L65:L66 L52:L63 S37 L9:L50 S7 L3:L7</xm:sqref>
        </x14:conditionalFormatting>
        <x14:conditionalFormatting xmlns:xm="http://schemas.microsoft.com/office/excel/2006/main">
          <x14:cfRule type="dataBar" id="{DF280DE3-39F3-5547-B410-EE3023C6E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C73</xm:sqref>
        </x14:conditionalFormatting>
        <x14:conditionalFormatting xmlns:xm="http://schemas.microsoft.com/office/excel/2006/main">
          <x14:cfRule type="dataBar" id="{02842253-5CCA-DF40-BBA8-0559749336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E3:E73</xm:sqref>
        </x14:conditionalFormatting>
        <x14:conditionalFormatting xmlns:xm="http://schemas.microsoft.com/office/excel/2006/main">
          <x14:cfRule type="dataBar" id="{E1F5D0EC-671D-D94D-B834-B882291380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L3:L81</xm:sqref>
        </x14:conditionalFormatting>
        <x14:conditionalFormatting xmlns:xm="http://schemas.microsoft.com/office/excel/2006/main">
          <x14:cfRule type="dataBar" id="{92AC56D0-2197-8945-A0EB-6AAFE31763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O62</xm:sqref>
        </x14:conditionalFormatting>
        <x14:conditionalFormatting xmlns:xm="http://schemas.microsoft.com/office/excel/2006/main">
          <x14:cfRule type="dataBar" id="{B4239335-7D7F-F145-8719-A986133F2E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J3:J81</xm:sqref>
        </x14:conditionalFormatting>
        <x14:conditionalFormatting xmlns:xm="http://schemas.microsoft.com/office/excel/2006/main">
          <x14:cfRule type="dataBar" id="{270686EF-ECA1-7F41-AE9B-685E8E25FE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C3:C72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&amp; IN Opioids Compared</vt:lpstr>
    </vt:vector>
  </TitlesOfParts>
  <Manager/>
  <Company>Kentucky Health Policy Institute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Opioid Prescription in Kentucky and Indiana Compared</dc:title>
  <dc:subject/>
  <dc:creator>Peter Hasselbacher, MD</dc:creator>
  <cp:keywords/>
  <dc:description/>
  <cp:lastModifiedBy>Microsoft Office User</cp:lastModifiedBy>
  <cp:lastPrinted>2015-08-30T13:39:04Z</cp:lastPrinted>
  <dcterms:created xsi:type="dcterms:W3CDTF">2015-08-27T02:41:43Z</dcterms:created>
  <dcterms:modified xsi:type="dcterms:W3CDTF">2015-08-30T13:40:04Z</dcterms:modified>
  <cp:category/>
</cp:coreProperties>
</file>